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245" yWindow="0" windowWidth="9705" windowHeight="7515" tabRatio="875"/>
  </bookViews>
  <sheets>
    <sheet name="REKAP" sheetId="39" r:id="rId1"/>
    <sheet name="KEC. M.ENIM " sheetId="21" r:id="rId2"/>
    <sheet name="KEC. LAWANG KIDUL " sheetId="14" r:id="rId3"/>
    <sheet name="KEC. TANJUNG AGUNG " sheetId="17" r:id="rId4"/>
    <sheet name="KEC. PANANG ENIM" sheetId="38" r:id="rId5"/>
    <sheet name="KEC. SDL " sheetId="11" r:id="rId6"/>
    <sheet name="KEC. SDU " sheetId="12" r:id="rId7"/>
    <sheet name="KEC. SDT" sheetId="7" r:id="rId8"/>
    <sheet name="KEC. UJAN MAS" sheetId="15" r:id="rId9"/>
    <sheet name="KEC. GUNUNG MEGANG " sheetId="18" r:id="rId10"/>
    <sheet name="KEC. BELIMBING " sheetId="9" r:id="rId11"/>
    <sheet name="EMPAT PETULAI DANGKU" sheetId="35" r:id="rId12"/>
    <sheet name="KEC. RAMBANG NIRU" sheetId="20" r:id="rId13"/>
    <sheet name="KEC. RAMBANG" sheetId="5" r:id="rId14"/>
    <sheet name="KEC. M BELIDA " sheetId="10" r:id="rId15"/>
    <sheet name="KEC. BELIDA  DARAT " sheetId="6" r:id="rId16"/>
    <sheet name="KEC. GELUMBANG" sheetId="19" r:id="rId17"/>
    <sheet name="KEC. BENAKAT " sheetId="8" r:id="rId18"/>
    <sheet name="KEC. LUBAI " sheetId="13" r:id="rId19"/>
    <sheet name="KEC. LUBAI  ULU " sheetId="2" r:id="rId20"/>
    <sheet name="KEC. LEMBAK " sheetId="16" r:id="rId21"/>
    <sheet name="KEC. KELEKAR " sheetId="4" r:id="rId22"/>
    <sheet name="KEC. SUNGAI ROTAN " sheetId="3" r:id="rId23"/>
    <sheet name="Sheet1" sheetId="22" state="hidden" r:id="rId24"/>
    <sheet name="Sheet4" sheetId="25" state="hidden" r:id="rId25"/>
    <sheet name="Sheet2" sheetId="23" state="hidden" r:id="rId26"/>
    <sheet name="Sheet3" sheetId="24" state="hidden" r:id="rId27"/>
    <sheet name="Sheet5" sheetId="26" state="hidden" r:id="rId28"/>
    <sheet name="Sheet6" sheetId="27" state="hidden" r:id="rId29"/>
    <sheet name="Sheet7" sheetId="28" state="hidden" r:id="rId30"/>
    <sheet name="Sheet8" sheetId="29" state="hidden" r:id="rId31"/>
    <sheet name="Kode KLUI" sheetId="31" r:id="rId32"/>
    <sheet name="Sheet10" sheetId="32" state="hidden" r:id="rId33"/>
    <sheet name="Sheet11" sheetId="33" state="hidden" r:id="rId34"/>
    <sheet name="Sheet9" sheetId="40" r:id="rId35"/>
    <sheet name="Sheet12" sheetId="41" r:id="rId36"/>
  </sheets>
  <definedNames>
    <definedName name="_xlnm.Print_Area" localSheetId="11">'EMPAT PETULAI DANGKU'!$A$1:$J$62</definedName>
    <definedName name="_xlnm.Print_Area" localSheetId="15">'KEC. BELIDA  DARAT '!$A$1:$J$42</definedName>
    <definedName name="_xlnm.Print_Area" localSheetId="10">'KEC. BELIMBING '!$A$1:$J$55</definedName>
    <definedName name="_xlnm.Print_Area" localSheetId="17">'KEC. BENAKAT '!$A$1:$J$43</definedName>
    <definedName name="_xlnm.Print_Area" localSheetId="16">'KEC. GELUMBANG'!$A$1:$J$83</definedName>
    <definedName name="_xlnm.Print_Area" localSheetId="9">'KEC. GUNUNG MEGANG '!$A$1:$J$63</definedName>
    <definedName name="_xlnm.Print_Area" localSheetId="21">'KEC. KELEKAR '!$A$1:$J$43</definedName>
    <definedName name="_xlnm.Print_Area" localSheetId="2">'KEC. LAWANG KIDUL '!$A$1:$J$268</definedName>
    <definedName name="_xlnm.Print_Area" localSheetId="20">'KEC. LEMBAK '!$A$1:$J$51</definedName>
    <definedName name="_xlnm.Print_Area" localSheetId="18">'KEC. LUBAI '!$A$1:$J$47</definedName>
    <definedName name="_xlnm.Print_Area" localSheetId="19">'KEC. LUBAI  ULU '!$A$1:$J$43</definedName>
    <definedName name="_xlnm.Print_Area" localSheetId="14">'KEC. M BELIDA '!$A$1:$J$43</definedName>
    <definedName name="_xlnm.Print_Area" localSheetId="1">'KEC. M.ENIM '!$A$1:$J$179</definedName>
    <definedName name="_xlnm.Print_Area" localSheetId="4">'KEC. PANANG ENIM'!$A$1:$J$41</definedName>
    <definedName name="_xlnm.Print_Area" localSheetId="13">'KEC. RAMBANG'!$A$1:$J$42</definedName>
    <definedName name="_xlnm.Print_Area" localSheetId="12">'KEC. RAMBANG NIRU'!$A$1:$J$79</definedName>
    <definedName name="_xlnm.Print_Area" localSheetId="5">'KEC. SDL '!$A$1:$J$53</definedName>
    <definedName name="_xlnm.Print_Area" localSheetId="7">'KEC. SDT'!$A$1:$J$41</definedName>
    <definedName name="_xlnm.Print_Area" localSheetId="6">'KEC. SDU '!$A$1:$J$56</definedName>
    <definedName name="_xlnm.Print_Area" localSheetId="22">'KEC. SUNGAI ROTAN '!$A$1:$J$44</definedName>
    <definedName name="_xlnm.Print_Area" localSheetId="3">'KEC. TANJUNG AGUNG '!$A$1:$J$78</definedName>
    <definedName name="_xlnm.Print_Area" localSheetId="8">'KEC. UJAN MAS'!$A$1:$J$47</definedName>
    <definedName name="_xlnm.Print_Area" localSheetId="0">REKAP!$A$1:$S$49</definedName>
    <definedName name="_xlnm.Print_Titles" localSheetId="9">'KEC. GUNUNG MEGANG '!$3:$7</definedName>
    <definedName name="_xlnm.Print_Titles" localSheetId="2">'KEC. LAWANG KIDUL '!$3:$7</definedName>
    <definedName name="_xlnm.Print_Titles" localSheetId="1">'KEC. M.ENIM '!$3:$7</definedName>
    <definedName name="_xlnm.Print_Titles" localSheetId="12">'KEC. RAMBANG NIRU'!$4:$8</definedName>
    <definedName name="Z_53F3DFFE_EB8C_4D39_98E9_455D6F7EBB30_.wvu.Cols" localSheetId="15" hidden="1">'KEC. BELIDA  DARAT '!$I:$J</definedName>
    <definedName name="Z_53F3DFFE_EB8C_4D39_98E9_455D6F7EBB30_.wvu.Cols" localSheetId="10" hidden="1">'KEC. BELIMBING '!$I:$J</definedName>
    <definedName name="Z_53F3DFFE_EB8C_4D39_98E9_455D6F7EBB30_.wvu.Cols" localSheetId="17" hidden="1">'KEC. BENAKAT '!$I:$J</definedName>
    <definedName name="Z_53F3DFFE_EB8C_4D39_98E9_455D6F7EBB30_.wvu.Cols" localSheetId="16" hidden="1">'KEC. GELUMBANG'!$I:$J</definedName>
    <definedName name="Z_53F3DFFE_EB8C_4D39_98E9_455D6F7EBB30_.wvu.Cols" localSheetId="9" hidden="1">'KEC. GUNUNG MEGANG '!$I:$J</definedName>
    <definedName name="Z_53F3DFFE_EB8C_4D39_98E9_455D6F7EBB30_.wvu.Cols" localSheetId="21" hidden="1">'KEC. KELEKAR '!$I:$J</definedName>
    <definedName name="Z_53F3DFFE_EB8C_4D39_98E9_455D6F7EBB30_.wvu.Cols" localSheetId="2" hidden="1">'KEC. LAWANG KIDUL '!$I:$J</definedName>
    <definedName name="Z_53F3DFFE_EB8C_4D39_98E9_455D6F7EBB30_.wvu.Cols" localSheetId="20" hidden="1">'KEC. LEMBAK '!$I:$J</definedName>
    <definedName name="Z_53F3DFFE_EB8C_4D39_98E9_455D6F7EBB30_.wvu.Cols" localSheetId="18" hidden="1">'KEC. LUBAI '!$I:$J</definedName>
    <definedName name="Z_53F3DFFE_EB8C_4D39_98E9_455D6F7EBB30_.wvu.Cols" localSheetId="19" hidden="1">'KEC. LUBAI  ULU '!$I:$J</definedName>
    <definedName name="Z_53F3DFFE_EB8C_4D39_98E9_455D6F7EBB30_.wvu.Cols" localSheetId="14" hidden="1">'KEC. M BELIDA '!$I:$J</definedName>
    <definedName name="Z_53F3DFFE_EB8C_4D39_98E9_455D6F7EBB30_.wvu.Cols" localSheetId="1" hidden="1">'KEC. M.ENIM '!$I:$J</definedName>
    <definedName name="Z_53F3DFFE_EB8C_4D39_98E9_455D6F7EBB30_.wvu.Cols" localSheetId="4" hidden="1">'KEC. PANANG ENIM'!$I:$J</definedName>
    <definedName name="Z_53F3DFFE_EB8C_4D39_98E9_455D6F7EBB30_.wvu.Cols" localSheetId="13" hidden="1">'KEC. RAMBANG'!$I:$J</definedName>
    <definedName name="Z_53F3DFFE_EB8C_4D39_98E9_455D6F7EBB30_.wvu.Cols" localSheetId="12" hidden="1">'KEC. RAMBANG NIRU'!$I:$J</definedName>
    <definedName name="Z_53F3DFFE_EB8C_4D39_98E9_455D6F7EBB30_.wvu.Cols" localSheetId="5" hidden="1">'KEC. SDL '!$I:$J</definedName>
    <definedName name="Z_53F3DFFE_EB8C_4D39_98E9_455D6F7EBB30_.wvu.Cols" localSheetId="7" hidden="1">'KEC. SDT'!$I:$J</definedName>
    <definedName name="Z_53F3DFFE_EB8C_4D39_98E9_455D6F7EBB30_.wvu.Cols" localSheetId="6" hidden="1">'KEC. SDU '!$I:$J</definedName>
    <definedName name="Z_53F3DFFE_EB8C_4D39_98E9_455D6F7EBB30_.wvu.Cols" localSheetId="22" hidden="1">'KEC. SUNGAI ROTAN '!$I:$J</definedName>
    <definedName name="Z_53F3DFFE_EB8C_4D39_98E9_455D6F7EBB30_.wvu.Cols" localSheetId="3" hidden="1">'KEC. TANJUNG AGUNG '!$I:$J</definedName>
    <definedName name="Z_53F3DFFE_EB8C_4D39_98E9_455D6F7EBB30_.wvu.Cols" localSheetId="8" hidden="1">'KEC. UJAN MAS'!$I:$J</definedName>
    <definedName name="Z_53F3DFFE_EB8C_4D39_98E9_455D6F7EBB30_.wvu.PrintArea" localSheetId="15" hidden="1">'KEC. BELIDA  DARAT '!$A$1:$J$44</definedName>
    <definedName name="Z_53F3DFFE_EB8C_4D39_98E9_455D6F7EBB30_.wvu.PrintArea" localSheetId="10" hidden="1">'KEC. BELIMBING '!$A$1:$J$54</definedName>
    <definedName name="Z_53F3DFFE_EB8C_4D39_98E9_455D6F7EBB30_.wvu.PrintArea" localSheetId="17" hidden="1">'KEC. BENAKAT '!$A$1:$J$41</definedName>
    <definedName name="Z_53F3DFFE_EB8C_4D39_98E9_455D6F7EBB30_.wvu.PrintArea" localSheetId="16" hidden="1">'KEC. GELUMBANG'!$A$1:$J$82</definedName>
    <definedName name="Z_53F3DFFE_EB8C_4D39_98E9_455D6F7EBB30_.wvu.PrintArea" localSheetId="9" hidden="1">'KEC. GUNUNG MEGANG '!$A$1:$J$62</definedName>
    <definedName name="Z_53F3DFFE_EB8C_4D39_98E9_455D6F7EBB30_.wvu.PrintArea" localSheetId="21" hidden="1">'KEC. KELEKAR '!$A$1:$J$41</definedName>
    <definedName name="Z_53F3DFFE_EB8C_4D39_98E9_455D6F7EBB30_.wvu.PrintArea" localSheetId="2" hidden="1">'KEC. LAWANG KIDUL '!$A$1:$J$267</definedName>
    <definedName name="Z_53F3DFFE_EB8C_4D39_98E9_455D6F7EBB30_.wvu.PrintArea" localSheetId="20" hidden="1">'KEC. LEMBAK '!$A$1:$J$50</definedName>
    <definedName name="Z_53F3DFFE_EB8C_4D39_98E9_455D6F7EBB30_.wvu.PrintArea" localSheetId="18" hidden="1">'KEC. LUBAI '!$A$1:$J$47</definedName>
    <definedName name="Z_53F3DFFE_EB8C_4D39_98E9_455D6F7EBB30_.wvu.PrintArea" localSheetId="19" hidden="1">'KEC. LUBAI  ULU '!$A$1:$J$41</definedName>
    <definedName name="Z_53F3DFFE_EB8C_4D39_98E9_455D6F7EBB30_.wvu.PrintArea" localSheetId="14" hidden="1">'KEC. M BELIDA '!$A$1:$J$41</definedName>
    <definedName name="Z_53F3DFFE_EB8C_4D39_98E9_455D6F7EBB30_.wvu.PrintArea" localSheetId="1" hidden="1">'KEC. M.ENIM '!$A$1:$J$176</definedName>
    <definedName name="Z_53F3DFFE_EB8C_4D39_98E9_455D6F7EBB30_.wvu.PrintArea" localSheetId="4" hidden="1">'KEC. PANANG ENIM'!$A$1:$J$40</definedName>
    <definedName name="Z_53F3DFFE_EB8C_4D39_98E9_455D6F7EBB30_.wvu.PrintArea" localSheetId="13" hidden="1">'KEC. RAMBANG'!$A$1:$J$40</definedName>
    <definedName name="Z_53F3DFFE_EB8C_4D39_98E9_455D6F7EBB30_.wvu.PrintArea" localSheetId="12" hidden="1">'KEC. RAMBANG NIRU'!$A$1:$J$78</definedName>
    <definedName name="Z_53F3DFFE_EB8C_4D39_98E9_455D6F7EBB30_.wvu.PrintArea" localSheetId="5" hidden="1">'KEC. SDL '!$A$1:$J$52</definedName>
    <definedName name="Z_53F3DFFE_EB8C_4D39_98E9_455D6F7EBB30_.wvu.PrintArea" localSheetId="7" hidden="1">'KEC. SDT'!$A$1:$J$40</definedName>
    <definedName name="Z_53F3DFFE_EB8C_4D39_98E9_455D6F7EBB30_.wvu.PrintArea" localSheetId="6" hidden="1">'KEC. SDU '!$A$1:$J$55</definedName>
    <definedName name="Z_53F3DFFE_EB8C_4D39_98E9_455D6F7EBB30_.wvu.PrintArea" localSheetId="22" hidden="1">'KEC. SUNGAI ROTAN '!$A$1:$J$42</definedName>
    <definedName name="Z_53F3DFFE_EB8C_4D39_98E9_455D6F7EBB30_.wvu.PrintArea" localSheetId="3" hidden="1">'KEC. TANJUNG AGUNG '!$A$1:$J$77</definedName>
    <definedName name="Z_53F3DFFE_EB8C_4D39_98E9_455D6F7EBB30_.wvu.PrintArea" localSheetId="8" hidden="1">'KEC. UJAN MAS'!$A$1:$J$46</definedName>
    <definedName name="Z_53F3DFFE_EB8C_4D39_98E9_455D6F7EBB30_.wvu.PrintArea" localSheetId="0" hidden="1">REKAP!#REF!</definedName>
    <definedName name="Z_53F3DFFE_EB8C_4D39_98E9_455D6F7EBB30_.wvu.PrintTitles" localSheetId="9" hidden="1">'KEC. GUNUNG MEGANG '!$3:$7</definedName>
    <definedName name="Z_53F3DFFE_EB8C_4D39_98E9_455D6F7EBB30_.wvu.PrintTitles" localSheetId="2" hidden="1">'KEC. LAWANG KIDUL '!$3:$7</definedName>
    <definedName name="Z_53F3DFFE_EB8C_4D39_98E9_455D6F7EBB30_.wvu.PrintTitles" localSheetId="1" hidden="1">'KEC. M.ENIM '!$3:$7</definedName>
    <definedName name="Z_53F3DFFE_EB8C_4D39_98E9_455D6F7EBB30_.wvu.PrintTitles" localSheetId="12" hidden="1">'KEC. RAMBANG NIRU'!$4:$8</definedName>
    <definedName name="Z_A302746B_BA98_48BE_9C62_CB1B6E938D4D_.wvu.Cols" localSheetId="15" hidden="1">'KEC. BELIDA  DARAT '!$I:$J</definedName>
    <definedName name="Z_A302746B_BA98_48BE_9C62_CB1B6E938D4D_.wvu.Cols" localSheetId="10" hidden="1">'KEC. BELIMBING '!$I:$J</definedName>
    <definedName name="Z_A302746B_BA98_48BE_9C62_CB1B6E938D4D_.wvu.Cols" localSheetId="17" hidden="1">'KEC. BENAKAT '!$I:$J</definedName>
    <definedName name="Z_A302746B_BA98_48BE_9C62_CB1B6E938D4D_.wvu.Cols" localSheetId="16" hidden="1">'KEC. GELUMBANG'!$I:$J</definedName>
    <definedName name="Z_A302746B_BA98_48BE_9C62_CB1B6E938D4D_.wvu.Cols" localSheetId="9" hidden="1">'KEC. GUNUNG MEGANG '!$I:$J</definedName>
    <definedName name="Z_A302746B_BA98_48BE_9C62_CB1B6E938D4D_.wvu.Cols" localSheetId="21" hidden="1">'KEC. KELEKAR '!$I:$J</definedName>
    <definedName name="Z_A302746B_BA98_48BE_9C62_CB1B6E938D4D_.wvu.Cols" localSheetId="2" hidden="1">'KEC. LAWANG KIDUL '!$I:$J</definedName>
    <definedName name="Z_A302746B_BA98_48BE_9C62_CB1B6E938D4D_.wvu.Cols" localSheetId="20" hidden="1">'KEC. LEMBAK '!$I:$J</definedName>
    <definedName name="Z_A302746B_BA98_48BE_9C62_CB1B6E938D4D_.wvu.Cols" localSheetId="18" hidden="1">'KEC. LUBAI '!$I:$J</definedName>
    <definedName name="Z_A302746B_BA98_48BE_9C62_CB1B6E938D4D_.wvu.Cols" localSheetId="19" hidden="1">'KEC. LUBAI  ULU '!$I:$J</definedName>
    <definedName name="Z_A302746B_BA98_48BE_9C62_CB1B6E938D4D_.wvu.Cols" localSheetId="14" hidden="1">'KEC. M BELIDA '!$I:$J</definedName>
    <definedName name="Z_A302746B_BA98_48BE_9C62_CB1B6E938D4D_.wvu.Cols" localSheetId="1" hidden="1">'KEC. M.ENIM '!$I:$J</definedName>
    <definedName name="Z_A302746B_BA98_48BE_9C62_CB1B6E938D4D_.wvu.Cols" localSheetId="4" hidden="1">'KEC. PANANG ENIM'!$I:$J</definedName>
    <definedName name="Z_A302746B_BA98_48BE_9C62_CB1B6E938D4D_.wvu.Cols" localSheetId="13" hidden="1">'KEC. RAMBANG'!$I:$J</definedName>
    <definedName name="Z_A302746B_BA98_48BE_9C62_CB1B6E938D4D_.wvu.Cols" localSheetId="12" hidden="1">'KEC. RAMBANG NIRU'!$I:$J</definedName>
    <definedName name="Z_A302746B_BA98_48BE_9C62_CB1B6E938D4D_.wvu.Cols" localSheetId="5" hidden="1">'KEC. SDL '!$I:$J</definedName>
    <definedName name="Z_A302746B_BA98_48BE_9C62_CB1B6E938D4D_.wvu.Cols" localSheetId="7" hidden="1">'KEC. SDT'!$I:$J</definedName>
    <definedName name="Z_A302746B_BA98_48BE_9C62_CB1B6E938D4D_.wvu.Cols" localSheetId="6" hidden="1">'KEC. SDU '!$I:$J</definedName>
    <definedName name="Z_A302746B_BA98_48BE_9C62_CB1B6E938D4D_.wvu.Cols" localSheetId="22" hidden="1">'KEC. SUNGAI ROTAN '!$I:$J</definedName>
    <definedName name="Z_A302746B_BA98_48BE_9C62_CB1B6E938D4D_.wvu.Cols" localSheetId="3" hidden="1">'KEC. TANJUNG AGUNG '!$I:$J</definedName>
    <definedName name="Z_A302746B_BA98_48BE_9C62_CB1B6E938D4D_.wvu.Cols" localSheetId="8" hidden="1">'KEC. UJAN MAS'!$I:$J</definedName>
    <definedName name="Z_A302746B_BA98_48BE_9C62_CB1B6E938D4D_.wvu.PrintArea" localSheetId="15" hidden="1">'KEC. BELIDA  DARAT '!$A$1:$J$44</definedName>
    <definedName name="Z_A302746B_BA98_48BE_9C62_CB1B6E938D4D_.wvu.PrintArea" localSheetId="10" hidden="1">'KEC. BELIMBING '!$A$1:$J$54</definedName>
    <definedName name="Z_A302746B_BA98_48BE_9C62_CB1B6E938D4D_.wvu.PrintArea" localSheetId="17" hidden="1">'KEC. BENAKAT '!$A$1:$J$41</definedName>
    <definedName name="Z_A302746B_BA98_48BE_9C62_CB1B6E938D4D_.wvu.PrintArea" localSheetId="16" hidden="1">'KEC. GELUMBANG'!$A$1:$J$82</definedName>
    <definedName name="Z_A302746B_BA98_48BE_9C62_CB1B6E938D4D_.wvu.PrintArea" localSheetId="9" hidden="1">'KEC. GUNUNG MEGANG '!$A$1:$J$62</definedName>
    <definedName name="Z_A302746B_BA98_48BE_9C62_CB1B6E938D4D_.wvu.PrintArea" localSheetId="21" hidden="1">'KEC. KELEKAR '!$A$1:$J$41</definedName>
    <definedName name="Z_A302746B_BA98_48BE_9C62_CB1B6E938D4D_.wvu.PrintArea" localSheetId="2" hidden="1">'KEC. LAWANG KIDUL '!$A$1:$J$267</definedName>
    <definedName name="Z_A302746B_BA98_48BE_9C62_CB1B6E938D4D_.wvu.PrintArea" localSheetId="20" hidden="1">'KEC. LEMBAK '!$A$1:$J$50</definedName>
    <definedName name="Z_A302746B_BA98_48BE_9C62_CB1B6E938D4D_.wvu.PrintArea" localSheetId="18" hidden="1">'KEC. LUBAI '!$A$1:$J$47</definedName>
    <definedName name="Z_A302746B_BA98_48BE_9C62_CB1B6E938D4D_.wvu.PrintArea" localSheetId="19" hidden="1">'KEC. LUBAI  ULU '!$A$1:$J$41</definedName>
    <definedName name="Z_A302746B_BA98_48BE_9C62_CB1B6E938D4D_.wvu.PrintArea" localSheetId="14" hidden="1">'KEC. M BELIDA '!$A$1:$J$41</definedName>
    <definedName name="Z_A302746B_BA98_48BE_9C62_CB1B6E938D4D_.wvu.PrintArea" localSheetId="1" hidden="1">'KEC. M.ENIM '!$A$1:$J$176</definedName>
    <definedName name="Z_A302746B_BA98_48BE_9C62_CB1B6E938D4D_.wvu.PrintArea" localSheetId="4" hidden="1">'KEC. PANANG ENIM'!$A$1:$J$40</definedName>
    <definedName name="Z_A302746B_BA98_48BE_9C62_CB1B6E938D4D_.wvu.PrintArea" localSheetId="13" hidden="1">'KEC. RAMBANG'!$A$1:$J$40</definedName>
    <definedName name="Z_A302746B_BA98_48BE_9C62_CB1B6E938D4D_.wvu.PrintArea" localSheetId="12" hidden="1">'KEC. RAMBANG NIRU'!$A$1:$J$78</definedName>
    <definedName name="Z_A302746B_BA98_48BE_9C62_CB1B6E938D4D_.wvu.PrintArea" localSheetId="5" hidden="1">'KEC. SDL '!$A$1:$J$52</definedName>
    <definedName name="Z_A302746B_BA98_48BE_9C62_CB1B6E938D4D_.wvu.PrintArea" localSheetId="7" hidden="1">'KEC. SDT'!$A$1:$J$40</definedName>
    <definedName name="Z_A302746B_BA98_48BE_9C62_CB1B6E938D4D_.wvu.PrintArea" localSheetId="6" hidden="1">'KEC. SDU '!$A$1:$J$55</definedName>
    <definedName name="Z_A302746B_BA98_48BE_9C62_CB1B6E938D4D_.wvu.PrintArea" localSheetId="22" hidden="1">'KEC. SUNGAI ROTAN '!$A$1:$J$42</definedName>
    <definedName name="Z_A302746B_BA98_48BE_9C62_CB1B6E938D4D_.wvu.PrintArea" localSheetId="3" hidden="1">'KEC. TANJUNG AGUNG '!$A$1:$J$77</definedName>
    <definedName name="Z_A302746B_BA98_48BE_9C62_CB1B6E938D4D_.wvu.PrintArea" localSheetId="8" hidden="1">'KEC. UJAN MAS'!$A$1:$J$46</definedName>
    <definedName name="Z_A302746B_BA98_48BE_9C62_CB1B6E938D4D_.wvu.PrintArea" localSheetId="0" hidden="1">REKAP!#REF!</definedName>
    <definedName name="Z_A302746B_BA98_48BE_9C62_CB1B6E938D4D_.wvu.PrintTitles" localSheetId="9" hidden="1">'KEC. GUNUNG MEGANG '!$3:$7</definedName>
    <definedName name="Z_A302746B_BA98_48BE_9C62_CB1B6E938D4D_.wvu.PrintTitles" localSheetId="2" hidden="1">'KEC. LAWANG KIDUL '!$3:$7</definedName>
    <definedName name="Z_A302746B_BA98_48BE_9C62_CB1B6E938D4D_.wvu.PrintTitles" localSheetId="1" hidden="1">'KEC. M.ENIM '!$3:$7</definedName>
    <definedName name="Z_A302746B_BA98_48BE_9C62_CB1B6E938D4D_.wvu.PrintTitles" localSheetId="12" hidden="1">'KEC. RAMBANG NIRU'!$4:$8</definedName>
    <definedName name="Z_B2785F94_002E_4A39_B1EF_780055BD09FA_.wvu.Cols" localSheetId="15" hidden="1">'KEC. BELIDA  DARAT '!$I:$J</definedName>
    <definedName name="Z_B2785F94_002E_4A39_B1EF_780055BD09FA_.wvu.Cols" localSheetId="10" hidden="1">'KEC. BELIMBING '!$I:$J</definedName>
    <definedName name="Z_B2785F94_002E_4A39_B1EF_780055BD09FA_.wvu.Cols" localSheetId="17" hidden="1">'KEC. BENAKAT '!$I:$J</definedName>
    <definedName name="Z_B2785F94_002E_4A39_B1EF_780055BD09FA_.wvu.Cols" localSheetId="16" hidden="1">'KEC. GELUMBANG'!$I:$J</definedName>
    <definedName name="Z_B2785F94_002E_4A39_B1EF_780055BD09FA_.wvu.Cols" localSheetId="9" hidden="1">'KEC. GUNUNG MEGANG '!$I:$J</definedName>
    <definedName name="Z_B2785F94_002E_4A39_B1EF_780055BD09FA_.wvu.Cols" localSheetId="21" hidden="1">'KEC. KELEKAR '!$I:$J</definedName>
    <definedName name="Z_B2785F94_002E_4A39_B1EF_780055BD09FA_.wvu.Cols" localSheetId="2" hidden="1">'KEC. LAWANG KIDUL '!$I:$J</definedName>
    <definedName name="Z_B2785F94_002E_4A39_B1EF_780055BD09FA_.wvu.Cols" localSheetId="20" hidden="1">'KEC. LEMBAK '!$I:$J</definedName>
    <definedName name="Z_B2785F94_002E_4A39_B1EF_780055BD09FA_.wvu.Cols" localSheetId="18" hidden="1">'KEC. LUBAI '!$I:$J</definedName>
    <definedName name="Z_B2785F94_002E_4A39_B1EF_780055BD09FA_.wvu.Cols" localSheetId="19" hidden="1">'KEC. LUBAI  ULU '!$I:$J</definedName>
    <definedName name="Z_B2785F94_002E_4A39_B1EF_780055BD09FA_.wvu.Cols" localSheetId="14" hidden="1">'KEC. M BELIDA '!$I:$J</definedName>
    <definedName name="Z_B2785F94_002E_4A39_B1EF_780055BD09FA_.wvu.Cols" localSheetId="1" hidden="1">'KEC. M.ENIM '!$I:$J</definedName>
    <definedName name="Z_B2785F94_002E_4A39_B1EF_780055BD09FA_.wvu.Cols" localSheetId="4" hidden="1">'KEC. PANANG ENIM'!$I:$J</definedName>
    <definedName name="Z_B2785F94_002E_4A39_B1EF_780055BD09FA_.wvu.Cols" localSheetId="13" hidden="1">'KEC. RAMBANG'!$I:$J</definedName>
    <definedName name="Z_B2785F94_002E_4A39_B1EF_780055BD09FA_.wvu.Cols" localSheetId="12" hidden="1">'KEC. RAMBANG NIRU'!$I:$J</definedName>
    <definedName name="Z_B2785F94_002E_4A39_B1EF_780055BD09FA_.wvu.Cols" localSheetId="5" hidden="1">'KEC. SDL '!$I:$J</definedName>
    <definedName name="Z_B2785F94_002E_4A39_B1EF_780055BD09FA_.wvu.Cols" localSheetId="7" hidden="1">'KEC. SDT'!$I:$J</definedName>
    <definedName name="Z_B2785F94_002E_4A39_B1EF_780055BD09FA_.wvu.Cols" localSheetId="6" hidden="1">'KEC. SDU '!$I:$J</definedName>
    <definedName name="Z_B2785F94_002E_4A39_B1EF_780055BD09FA_.wvu.Cols" localSheetId="22" hidden="1">'KEC. SUNGAI ROTAN '!$I:$J</definedName>
    <definedName name="Z_B2785F94_002E_4A39_B1EF_780055BD09FA_.wvu.Cols" localSheetId="3" hidden="1">'KEC. TANJUNG AGUNG '!$I:$J</definedName>
    <definedName name="Z_B2785F94_002E_4A39_B1EF_780055BD09FA_.wvu.Cols" localSheetId="8" hidden="1">'KEC. UJAN MAS'!$I:$J</definedName>
    <definedName name="Z_B2785F94_002E_4A39_B1EF_780055BD09FA_.wvu.PrintArea" localSheetId="15" hidden="1">'KEC. BELIDA  DARAT '!$A$1:$J$44</definedName>
    <definedName name="Z_B2785F94_002E_4A39_B1EF_780055BD09FA_.wvu.PrintArea" localSheetId="10" hidden="1">'KEC. BELIMBING '!$A$1:$J$54</definedName>
    <definedName name="Z_B2785F94_002E_4A39_B1EF_780055BD09FA_.wvu.PrintArea" localSheetId="17" hidden="1">'KEC. BENAKAT '!$A$1:$J$41</definedName>
    <definedName name="Z_B2785F94_002E_4A39_B1EF_780055BD09FA_.wvu.PrintArea" localSheetId="16" hidden="1">'KEC. GELUMBANG'!$A$1:$J$82</definedName>
    <definedName name="Z_B2785F94_002E_4A39_B1EF_780055BD09FA_.wvu.PrintArea" localSheetId="9" hidden="1">'KEC. GUNUNG MEGANG '!$A$1:$J$62</definedName>
    <definedName name="Z_B2785F94_002E_4A39_B1EF_780055BD09FA_.wvu.PrintArea" localSheetId="21" hidden="1">'KEC. KELEKAR '!$A$1:$J$41</definedName>
    <definedName name="Z_B2785F94_002E_4A39_B1EF_780055BD09FA_.wvu.PrintArea" localSheetId="2" hidden="1">'KEC. LAWANG KIDUL '!$A$1:$J$267</definedName>
    <definedName name="Z_B2785F94_002E_4A39_B1EF_780055BD09FA_.wvu.PrintArea" localSheetId="20" hidden="1">'KEC. LEMBAK '!$A$1:$J$50</definedName>
    <definedName name="Z_B2785F94_002E_4A39_B1EF_780055BD09FA_.wvu.PrintArea" localSheetId="18" hidden="1">'KEC. LUBAI '!$A$1:$J$47</definedName>
    <definedName name="Z_B2785F94_002E_4A39_B1EF_780055BD09FA_.wvu.PrintArea" localSheetId="19" hidden="1">'KEC. LUBAI  ULU '!$A$1:$J$41</definedName>
    <definedName name="Z_B2785F94_002E_4A39_B1EF_780055BD09FA_.wvu.PrintArea" localSheetId="14" hidden="1">'KEC. M BELIDA '!$A$1:$J$41</definedName>
    <definedName name="Z_B2785F94_002E_4A39_B1EF_780055BD09FA_.wvu.PrintArea" localSheetId="1" hidden="1">'KEC. M.ENIM '!$A$1:$J$176</definedName>
    <definedName name="Z_B2785F94_002E_4A39_B1EF_780055BD09FA_.wvu.PrintArea" localSheetId="4" hidden="1">'KEC. PANANG ENIM'!$A$1:$J$40</definedName>
    <definedName name="Z_B2785F94_002E_4A39_B1EF_780055BD09FA_.wvu.PrintArea" localSheetId="13" hidden="1">'KEC. RAMBANG'!$A$1:$J$40</definedName>
    <definedName name="Z_B2785F94_002E_4A39_B1EF_780055BD09FA_.wvu.PrintArea" localSheetId="12" hidden="1">'KEC. RAMBANG NIRU'!$A$1:$J$78</definedName>
    <definedName name="Z_B2785F94_002E_4A39_B1EF_780055BD09FA_.wvu.PrintArea" localSheetId="5" hidden="1">'KEC. SDL '!$A$1:$J$52</definedName>
    <definedName name="Z_B2785F94_002E_4A39_B1EF_780055BD09FA_.wvu.PrintArea" localSheetId="7" hidden="1">'KEC. SDT'!$A$1:$J$40</definedName>
    <definedName name="Z_B2785F94_002E_4A39_B1EF_780055BD09FA_.wvu.PrintArea" localSheetId="6" hidden="1">'KEC. SDU '!$A$1:$J$55</definedName>
    <definedName name="Z_B2785F94_002E_4A39_B1EF_780055BD09FA_.wvu.PrintArea" localSheetId="22" hidden="1">'KEC. SUNGAI ROTAN '!$A$1:$J$42</definedName>
    <definedName name="Z_B2785F94_002E_4A39_B1EF_780055BD09FA_.wvu.PrintArea" localSheetId="3" hidden="1">'KEC. TANJUNG AGUNG '!$A$1:$J$77</definedName>
    <definedName name="Z_B2785F94_002E_4A39_B1EF_780055BD09FA_.wvu.PrintArea" localSheetId="8" hidden="1">'KEC. UJAN MAS'!$A$1:$J$46</definedName>
    <definedName name="Z_B2785F94_002E_4A39_B1EF_780055BD09FA_.wvu.PrintArea" localSheetId="0" hidden="1">REKAP!#REF!</definedName>
    <definedName name="Z_B2785F94_002E_4A39_B1EF_780055BD09FA_.wvu.PrintTitles" localSheetId="9" hidden="1">'KEC. GUNUNG MEGANG '!$3:$7</definedName>
    <definedName name="Z_B2785F94_002E_4A39_B1EF_780055BD09FA_.wvu.PrintTitles" localSheetId="2" hidden="1">'KEC. LAWANG KIDUL '!$3:$7</definedName>
    <definedName name="Z_B2785F94_002E_4A39_B1EF_780055BD09FA_.wvu.PrintTitles" localSheetId="1" hidden="1">'KEC. M.ENIM '!$3:$7</definedName>
    <definedName name="Z_B2785F94_002E_4A39_B1EF_780055BD09FA_.wvu.PrintTitles" localSheetId="12" hidden="1">'KEC. RAMBANG NIRU'!$4:$8</definedName>
  </definedNames>
  <calcPr calcId="145621"/>
  <customWorkbookViews>
    <customWorkbookView name="User-Win7 - Personal View" guid="{B2785F94-002E-4A39-B1EF-780055BD09FA}" mergeInterval="0" personalView="1" maximized="1" xWindow="1" yWindow="1" windowWidth="1366" windowHeight="548" tabRatio="599" activeSheetId="1"/>
    <customWorkbookView name="Disnaker - Personal View" guid="{53F3DFFE-EB8C-4D39-98E9-455D6F7EBB30}" mergeInterval="0" personalView="1" maximized="1" xWindow="1" yWindow="1" windowWidth="1366" windowHeight="548" tabRatio="599" activeSheetId="1"/>
    <customWorkbookView name="arlofa - Personal View" guid="{A302746B-BA98-48BE-9C62-CB1B6E938D4D}" mergeInterval="0" personalView="1" maximized="1" xWindow="1" yWindow="1" windowWidth="1366" windowHeight="548" tabRatio="599" activeSheetId="21"/>
  </customWorkbookViews>
</workbook>
</file>

<file path=xl/calcChain.xml><?xml version="1.0" encoding="utf-8"?>
<calcChain xmlns="http://schemas.openxmlformats.org/spreadsheetml/2006/main">
  <c r="G53" i="9" l="1"/>
  <c r="G77" i="20"/>
  <c r="G54" i="12"/>
  <c r="G44" i="17"/>
  <c r="J48" i="16"/>
  <c r="I48" i="16"/>
  <c r="G49" i="16"/>
  <c r="G47" i="20"/>
  <c r="G61" i="18"/>
  <c r="G45" i="15"/>
  <c r="K37" i="7"/>
  <c r="J75" i="17"/>
  <c r="I75" i="17"/>
  <c r="G76" i="17"/>
  <c r="G17" i="14" l="1"/>
  <c r="K70" i="20" l="1"/>
  <c r="K132" i="21" l="1"/>
  <c r="K64" i="17"/>
  <c r="G59" i="19" l="1"/>
  <c r="K222" i="14" l="1"/>
  <c r="K202" i="14" l="1"/>
  <c r="K13" i="5"/>
  <c r="K9" i="5"/>
  <c r="K54" i="20"/>
  <c r="K55" i="20"/>
  <c r="K56" i="20"/>
  <c r="K57" i="20"/>
  <c r="K58" i="20"/>
  <c r="K59" i="20"/>
  <c r="K60" i="20"/>
  <c r="K62" i="20"/>
  <c r="K63" i="20"/>
  <c r="K65" i="20"/>
  <c r="K66" i="20"/>
  <c r="K67" i="20"/>
  <c r="K71" i="20"/>
  <c r="K72" i="20"/>
  <c r="K73" i="20"/>
  <c r="K74" i="20"/>
  <c r="K75" i="20"/>
  <c r="K53" i="20"/>
  <c r="K49" i="20"/>
  <c r="K43" i="20"/>
  <c r="K44" i="20"/>
  <c r="K45" i="20"/>
  <c r="K42" i="20"/>
  <c r="K29" i="20"/>
  <c r="K30" i="20"/>
  <c r="K31" i="20"/>
  <c r="K32" i="20"/>
  <c r="K33" i="20"/>
  <c r="K34" i="20"/>
  <c r="K35" i="20"/>
  <c r="K36" i="20"/>
  <c r="K37" i="20"/>
  <c r="K38" i="20"/>
  <c r="K28" i="20"/>
  <c r="K24" i="20"/>
  <c r="K20" i="20"/>
  <c r="K16" i="20"/>
  <c r="K10" i="20"/>
  <c r="K34" i="35"/>
  <c r="K30" i="35"/>
  <c r="K26" i="35"/>
  <c r="K48" i="9"/>
  <c r="K49" i="9"/>
  <c r="K50" i="9"/>
  <c r="K51" i="9"/>
  <c r="K47" i="9"/>
  <c r="K43" i="9"/>
  <c r="K31" i="9"/>
  <c r="K32" i="9"/>
  <c r="K33" i="9"/>
  <c r="K34" i="9"/>
  <c r="K35" i="9"/>
  <c r="K36" i="9"/>
  <c r="K37" i="9"/>
  <c r="K38" i="9"/>
  <c r="K39" i="9"/>
  <c r="K30" i="9"/>
  <c r="K26" i="9"/>
  <c r="K22" i="9"/>
  <c r="K18" i="9"/>
  <c r="K14" i="9"/>
  <c r="K10" i="9"/>
  <c r="K49" i="18"/>
  <c r="K50" i="18"/>
  <c r="K51" i="18"/>
  <c r="K52" i="18"/>
  <c r="K53" i="18"/>
  <c r="K54" i="18"/>
  <c r="K55" i="18"/>
  <c r="K56" i="18"/>
  <c r="K57" i="18"/>
  <c r="K58" i="18"/>
  <c r="K59" i="18"/>
  <c r="K48" i="18"/>
  <c r="K44" i="18"/>
  <c r="K36" i="18"/>
  <c r="K37" i="18"/>
  <c r="K38" i="18"/>
  <c r="K39" i="18"/>
  <c r="K40" i="18"/>
  <c r="K35" i="18"/>
  <c r="K31" i="18"/>
  <c r="K27" i="18"/>
  <c r="K26" i="18"/>
  <c r="K21" i="18"/>
  <c r="K22" i="18"/>
  <c r="K20" i="18"/>
  <c r="K14" i="18"/>
  <c r="K13" i="18"/>
  <c r="K9" i="18"/>
  <c r="K41" i="15"/>
  <c r="K42" i="15"/>
  <c r="K43" i="15"/>
  <c r="K40" i="15"/>
  <c r="K36" i="15"/>
  <c r="K30" i="15"/>
  <c r="K31" i="15"/>
  <c r="K32" i="15"/>
  <c r="K29" i="15"/>
  <c r="K25" i="15"/>
  <c r="K21" i="15"/>
  <c r="K17" i="15"/>
  <c r="K13" i="15"/>
  <c r="K33" i="7"/>
  <c r="K29" i="7"/>
  <c r="K25" i="7"/>
  <c r="K21" i="7"/>
  <c r="K17" i="7"/>
  <c r="K13" i="7"/>
  <c r="K9" i="7"/>
  <c r="K49" i="12"/>
  <c r="K50" i="12"/>
  <c r="K51" i="12"/>
  <c r="K42" i="12"/>
  <c r="K52" i="12"/>
  <c r="K48" i="12"/>
  <c r="K34" i="12"/>
  <c r="K35" i="12"/>
  <c r="K36" i="12"/>
  <c r="K37" i="12"/>
  <c r="K38" i="12"/>
  <c r="K39" i="12"/>
  <c r="K40" i="12"/>
  <c r="K41" i="12"/>
  <c r="K43" i="12"/>
  <c r="K44" i="12"/>
  <c r="K33" i="12"/>
  <c r="K29" i="12"/>
  <c r="K25" i="12"/>
  <c r="K21" i="12"/>
  <c r="K17" i="12"/>
  <c r="K13" i="12"/>
  <c r="K9" i="12"/>
  <c r="K39" i="11"/>
  <c r="K40" i="11"/>
  <c r="K43" i="11"/>
  <c r="K44" i="11"/>
  <c r="K45" i="11"/>
  <c r="K46" i="11"/>
  <c r="K47" i="11"/>
  <c r="K48" i="11"/>
  <c r="K49" i="11"/>
  <c r="K38" i="11"/>
  <c r="K34" i="11"/>
  <c r="K30" i="11"/>
  <c r="K26" i="11"/>
  <c r="K25" i="11"/>
  <c r="K21" i="11"/>
  <c r="K17" i="11"/>
  <c r="K13" i="11"/>
  <c r="K9" i="11"/>
  <c r="K37" i="38"/>
  <c r="K33" i="38"/>
  <c r="K29" i="38"/>
  <c r="K25" i="38"/>
  <c r="K21" i="38"/>
  <c r="K17" i="38"/>
  <c r="K13" i="38"/>
  <c r="K9" i="38"/>
  <c r="K51" i="17"/>
  <c r="K52" i="17"/>
  <c r="K53" i="17"/>
  <c r="K54" i="17"/>
  <c r="K57" i="17"/>
  <c r="K58" i="17"/>
  <c r="K59" i="17"/>
  <c r="K60" i="17"/>
  <c r="K61" i="17"/>
  <c r="K63" i="17"/>
  <c r="K66" i="17"/>
  <c r="K67" i="17"/>
  <c r="K68" i="17"/>
  <c r="K69" i="17"/>
  <c r="K72" i="17"/>
  <c r="K73" i="17"/>
  <c r="K74" i="17"/>
  <c r="K50" i="17"/>
  <c r="K46" i="17"/>
  <c r="K40" i="17"/>
  <c r="K41" i="17"/>
  <c r="K42" i="17"/>
  <c r="K39" i="17"/>
  <c r="K34" i="17"/>
  <c r="K56" i="17"/>
  <c r="K71" i="17"/>
  <c r="K55" i="17"/>
  <c r="K30" i="17"/>
  <c r="K14" i="17"/>
  <c r="K15" i="17"/>
  <c r="K16" i="17"/>
  <c r="K17" i="17"/>
  <c r="K18" i="17"/>
  <c r="K19" i="17"/>
  <c r="K20" i="17"/>
  <c r="K22" i="17"/>
  <c r="K13" i="17"/>
  <c r="K9" i="17"/>
  <c r="K87" i="14"/>
  <c r="K88" i="14"/>
  <c r="K89" i="14"/>
  <c r="K90" i="14"/>
  <c r="K91" i="14"/>
  <c r="K92" i="14"/>
  <c r="K93" i="14"/>
  <c r="K94" i="14"/>
  <c r="K95" i="14"/>
  <c r="K97" i="14"/>
  <c r="K98" i="14"/>
  <c r="K99" i="14"/>
  <c r="K100" i="14"/>
  <c r="K101" i="14"/>
  <c r="K102" i="14"/>
  <c r="K103" i="14"/>
  <c r="K104" i="14"/>
  <c r="K105" i="14"/>
  <c r="K106" i="14"/>
  <c r="K107" i="14"/>
  <c r="K108" i="14"/>
  <c r="K109" i="14"/>
  <c r="K110" i="14"/>
  <c r="K111" i="14"/>
  <c r="K112" i="14"/>
  <c r="K113" i="14"/>
  <c r="K114" i="14"/>
  <c r="K115" i="14"/>
  <c r="K116" i="14"/>
  <c r="K117" i="14"/>
  <c r="K118" i="14"/>
  <c r="K119" i="14"/>
  <c r="K120" i="14"/>
  <c r="K121" i="14"/>
  <c r="K122" i="14"/>
  <c r="K123" i="14"/>
  <c r="K124" i="14"/>
  <c r="K125" i="14"/>
  <c r="K126" i="14"/>
  <c r="K127" i="14"/>
  <c r="K129" i="14"/>
  <c r="K130" i="14"/>
  <c r="K131" i="14"/>
  <c r="K133" i="14"/>
  <c r="K134" i="14"/>
  <c r="K135" i="14"/>
  <c r="K136" i="14"/>
  <c r="K137" i="14"/>
  <c r="K138" i="14"/>
  <c r="K139" i="14"/>
  <c r="K140" i="14"/>
  <c r="K141" i="14"/>
  <c r="K142" i="14"/>
  <c r="K143" i="14"/>
  <c r="K144" i="14"/>
  <c r="K145" i="14"/>
  <c r="K146" i="14"/>
  <c r="K147" i="14"/>
  <c r="K148" i="14"/>
  <c r="K149" i="14"/>
  <c r="K150" i="14"/>
  <c r="K151" i="14"/>
  <c r="K152" i="14"/>
  <c r="K153" i="14"/>
  <c r="K154" i="14"/>
  <c r="K155" i="14"/>
  <c r="K156" i="14"/>
  <c r="K158" i="14"/>
  <c r="K159" i="14"/>
  <c r="K160" i="14"/>
  <c r="K161" i="14"/>
  <c r="K162" i="14"/>
  <c r="K163" i="14"/>
  <c r="K164" i="14"/>
  <c r="K165" i="14"/>
  <c r="K166" i="14"/>
  <c r="K167" i="14"/>
  <c r="K168" i="14"/>
  <c r="K169" i="14"/>
  <c r="K170" i="14"/>
  <c r="K171" i="14"/>
  <c r="K172" i="14"/>
  <c r="K173" i="14"/>
  <c r="K174" i="14"/>
  <c r="K175" i="14"/>
  <c r="K176" i="14"/>
  <c r="K177" i="14"/>
  <c r="K178" i="14"/>
  <c r="K179" i="14"/>
  <c r="K180" i="14"/>
  <c r="K181" i="14"/>
  <c r="K182" i="14"/>
  <c r="K183" i="14"/>
  <c r="K184" i="14"/>
  <c r="K185" i="14"/>
  <c r="K186" i="14"/>
  <c r="K187" i="14"/>
  <c r="K188" i="14"/>
  <c r="K189" i="14"/>
  <c r="K190" i="14"/>
  <c r="K191" i="14"/>
  <c r="K192" i="14"/>
  <c r="K193" i="14"/>
  <c r="K194" i="14"/>
  <c r="K195" i="14"/>
  <c r="K196" i="14"/>
  <c r="K197" i="14"/>
  <c r="K198" i="14"/>
  <c r="K199" i="14"/>
  <c r="K200" i="14"/>
  <c r="K201" i="14"/>
  <c r="K203" i="14"/>
  <c r="K204" i="14"/>
  <c r="K205" i="14"/>
  <c r="K206" i="14"/>
  <c r="K207" i="14"/>
  <c r="K208" i="14"/>
  <c r="K209" i="14"/>
  <c r="K210" i="14"/>
  <c r="K211" i="14"/>
  <c r="K212" i="14"/>
  <c r="K213" i="14"/>
  <c r="K214" i="14"/>
  <c r="K215" i="14"/>
  <c r="K216" i="14"/>
  <c r="K217" i="14"/>
  <c r="K218" i="14"/>
  <c r="K219" i="14"/>
  <c r="K220" i="14"/>
  <c r="K221" i="14"/>
  <c r="K223" i="14"/>
  <c r="K224" i="14"/>
  <c r="K226" i="14"/>
  <c r="K227" i="14"/>
  <c r="K228" i="14"/>
  <c r="K229" i="14"/>
  <c r="K230" i="14"/>
  <c r="K231" i="14"/>
  <c r="K232" i="14"/>
  <c r="K233" i="14"/>
  <c r="K234" i="14"/>
  <c r="K235" i="14"/>
  <c r="K236" i="14"/>
  <c r="K237" i="14"/>
  <c r="K238" i="14"/>
  <c r="K239" i="14"/>
  <c r="K240" i="14"/>
  <c r="K241" i="14"/>
  <c r="K242" i="14"/>
  <c r="K243" i="14"/>
  <c r="K244" i="14"/>
  <c r="K245" i="14"/>
  <c r="K246" i="14"/>
  <c r="K247" i="14"/>
  <c r="K248" i="14"/>
  <c r="K249" i="14"/>
  <c r="K250" i="14"/>
  <c r="K251" i="14"/>
  <c r="K252" i="14"/>
  <c r="K253" i="14"/>
  <c r="K254" i="14"/>
  <c r="K255" i="14"/>
  <c r="K256" i="14"/>
  <c r="K257" i="14"/>
  <c r="K258" i="14"/>
  <c r="K259" i="14"/>
  <c r="K260" i="14"/>
  <c r="K261" i="14"/>
  <c r="K262" i="14"/>
  <c r="K263" i="14"/>
  <c r="K264" i="14"/>
  <c r="K86" i="14"/>
  <c r="K77" i="14"/>
  <c r="K78" i="14"/>
  <c r="K79" i="14"/>
  <c r="K80" i="14"/>
  <c r="K81" i="14"/>
  <c r="K82" i="14"/>
  <c r="K76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K70" i="14"/>
  <c r="K71" i="14"/>
  <c r="K72" i="14"/>
  <c r="K53" i="14"/>
  <c r="K39" i="14"/>
  <c r="K40" i="14"/>
  <c r="K41" i="14"/>
  <c r="K42" i="14"/>
  <c r="K43" i="14"/>
  <c r="K44" i="14"/>
  <c r="K47" i="14"/>
  <c r="K48" i="14"/>
  <c r="K49" i="14"/>
  <c r="K38" i="14"/>
  <c r="K31" i="14"/>
  <c r="K32" i="14"/>
  <c r="K33" i="14"/>
  <c r="K34" i="14"/>
  <c r="K26" i="14"/>
  <c r="K25" i="14"/>
  <c r="K15" i="14"/>
  <c r="K16" i="14"/>
  <c r="K17" i="14"/>
  <c r="K19" i="14"/>
  <c r="K20" i="14"/>
  <c r="K21" i="14"/>
  <c r="K14" i="14"/>
  <c r="K9" i="14"/>
  <c r="K10" i="21"/>
  <c r="K9" i="21"/>
  <c r="K25" i="21"/>
  <c r="K24" i="21"/>
  <c r="K36" i="21"/>
  <c r="K35" i="21"/>
  <c r="K114" i="21"/>
  <c r="K115" i="21"/>
  <c r="K116" i="21"/>
  <c r="K117" i="21"/>
  <c r="K118" i="21"/>
  <c r="K119" i="21"/>
  <c r="K120" i="21"/>
  <c r="K121" i="21"/>
  <c r="K122" i="21"/>
  <c r="K123" i="21"/>
  <c r="K124" i="21"/>
  <c r="K125" i="21"/>
  <c r="K126" i="21"/>
  <c r="K127" i="21"/>
  <c r="K128" i="21"/>
  <c r="K129" i="21"/>
  <c r="K131" i="21"/>
  <c r="K133" i="21"/>
  <c r="K134" i="21"/>
  <c r="K135" i="21"/>
  <c r="K136" i="21"/>
  <c r="K137" i="21"/>
  <c r="K138" i="21"/>
  <c r="K139" i="21"/>
  <c r="K140" i="21"/>
  <c r="K141" i="21"/>
  <c r="K142" i="21"/>
  <c r="K143" i="21"/>
  <c r="K144" i="21"/>
  <c r="K145" i="21"/>
  <c r="K146" i="21"/>
  <c r="K147" i="21"/>
  <c r="K148" i="21"/>
  <c r="K149" i="21"/>
  <c r="K150" i="21"/>
  <c r="K151" i="21"/>
  <c r="K152" i="21"/>
  <c r="K153" i="21"/>
  <c r="K154" i="21"/>
  <c r="K155" i="21"/>
  <c r="K156" i="21"/>
  <c r="K157" i="21"/>
  <c r="K158" i="21"/>
  <c r="K159" i="21"/>
  <c r="K160" i="21"/>
  <c r="K161" i="21"/>
  <c r="K162" i="21"/>
  <c r="K163" i="21"/>
  <c r="K164" i="21"/>
  <c r="K165" i="21"/>
  <c r="K166" i="21"/>
  <c r="K167" i="21"/>
  <c r="K168" i="21"/>
  <c r="K169" i="21"/>
  <c r="K170" i="21"/>
  <c r="K171" i="21"/>
  <c r="K172" i="21"/>
  <c r="K173" i="21"/>
  <c r="K174" i="21"/>
  <c r="K175" i="21"/>
  <c r="K113" i="21"/>
  <c r="K109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K92" i="21"/>
  <c r="K93" i="21"/>
  <c r="K94" i="21"/>
  <c r="K95" i="21"/>
  <c r="K96" i="21"/>
  <c r="K97" i="21"/>
  <c r="K98" i="21"/>
  <c r="K99" i="21"/>
  <c r="K100" i="21"/>
  <c r="K101" i="21"/>
  <c r="K102" i="21"/>
  <c r="K103" i="21"/>
  <c r="K104" i="21"/>
  <c r="K105" i="21"/>
  <c r="K40" i="21"/>
  <c r="K30" i="21"/>
  <c r="K31" i="21"/>
  <c r="K29" i="21"/>
  <c r="K16" i="21"/>
  <c r="K17" i="21"/>
  <c r="K18" i="21"/>
  <c r="K19" i="21"/>
  <c r="K14" i="21"/>
  <c r="K58" i="35"/>
  <c r="K57" i="35"/>
  <c r="K55" i="35"/>
  <c r="K52" i="35"/>
  <c r="K49" i="35"/>
  <c r="K48" i="35"/>
  <c r="K47" i="35"/>
  <c r="K46" i="35"/>
  <c r="K44" i="35"/>
  <c r="K42" i="35"/>
  <c r="K41" i="35"/>
  <c r="K40" i="35"/>
  <c r="K39" i="35"/>
  <c r="K14" i="35"/>
  <c r="K13" i="35"/>
  <c r="H53" i="12" l="1"/>
  <c r="G53" i="12"/>
  <c r="G22" i="13" l="1"/>
  <c r="G81" i="19"/>
  <c r="H80" i="19"/>
  <c r="G80" i="19"/>
  <c r="G41" i="38" l="1"/>
  <c r="G41" i="9"/>
  <c r="J12" i="20"/>
  <c r="I12" i="20"/>
  <c r="H12" i="20"/>
  <c r="G12" i="20"/>
  <c r="G42" i="18"/>
  <c r="G29" i="18"/>
  <c r="J40" i="38"/>
  <c r="I40" i="38"/>
  <c r="H30" i="38"/>
  <c r="G30" i="38"/>
  <c r="G177" i="21" l="1"/>
  <c r="G107" i="21"/>
  <c r="G111" i="21"/>
  <c r="G20" i="21" l="1"/>
  <c r="J43" i="17" l="1"/>
  <c r="I43" i="17"/>
  <c r="H43" i="17"/>
  <c r="G43" i="17"/>
  <c r="G32" i="2" l="1"/>
  <c r="H31" i="2"/>
  <c r="G31" i="2"/>
  <c r="G34" i="15" l="1"/>
  <c r="J33" i="15"/>
  <c r="I33" i="15"/>
  <c r="H33" i="15"/>
  <c r="G33" i="15"/>
  <c r="H48" i="16" l="1"/>
  <c r="G48" i="16"/>
  <c r="J40" i="5"/>
  <c r="I40" i="5"/>
  <c r="J76" i="20"/>
  <c r="I76" i="20"/>
  <c r="H76" i="20"/>
  <c r="G76" i="20"/>
  <c r="K15" i="39" s="1"/>
  <c r="H75" i="17"/>
  <c r="J265" i="14"/>
  <c r="I265" i="14"/>
  <c r="H265" i="14"/>
  <c r="G265" i="14"/>
  <c r="G266" i="14"/>
  <c r="K5" i="39" l="1"/>
  <c r="J176" i="21"/>
  <c r="I176" i="21"/>
  <c r="H176" i="21"/>
  <c r="G176" i="21"/>
  <c r="G84" i="14" l="1"/>
  <c r="G23" i="14"/>
  <c r="G51" i="11" l="1"/>
  <c r="K13" i="14" l="1"/>
  <c r="K9" i="3" l="1"/>
  <c r="K4" i="39" l="1"/>
  <c r="J50" i="11"/>
  <c r="I50" i="11"/>
  <c r="H50" i="11"/>
  <c r="G50" i="11"/>
  <c r="G75" i="17"/>
  <c r="H106" i="21" l="1"/>
  <c r="G106" i="21"/>
  <c r="K18" i="35" l="1"/>
  <c r="K22" i="35"/>
  <c r="K18" i="10"/>
  <c r="K43" i="35"/>
  <c r="K54" i="35"/>
  <c r="K11" i="20"/>
  <c r="K18" i="2"/>
  <c r="K13" i="16"/>
  <c r="K56" i="35"/>
  <c r="K51" i="35"/>
  <c r="K9" i="35"/>
  <c r="K38" i="35"/>
  <c r="K53" i="35"/>
  <c r="K50" i="35"/>
  <c r="K45" i="35"/>
  <c r="K16" i="18"/>
  <c r="K15" i="18"/>
  <c r="K9" i="15"/>
  <c r="K30" i="14"/>
  <c r="K26" i="17"/>
  <c r="H73" i="14"/>
  <c r="G73" i="14"/>
  <c r="H50" i="14"/>
  <c r="G50" i="14"/>
  <c r="H22" i="14"/>
  <c r="G22" i="14"/>
  <c r="H27" i="11"/>
  <c r="G27" i="11"/>
  <c r="G28" i="11"/>
  <c r="G83" i="14"/>
  <c r="I50" i="14"/>
  <c r="J50" i="14"/>
  <c r="G35" i="14"/>
  <c r="I22" i="14"/>
  <c r="J22" i="14"/>
  <c r="H83" i="14"/>
  <c r="I83" i="14"/>
  <c r="J83" i="14"/>
  <c r="I73" i="14"/>
  <c r="J73" i="14"/>
  <c r="H35" i="14"/>
  <c r="I35" i="14"/>
  <c r="J35" i="14"/>
  <c r="H59" i="35"/>
  <c r="I59" i="35"/>
  <c r="J59" i="35"/>
  <c r="G59" i="35"/>
  <c r="G24" i="35"/>
  <c r="J23" i="35"/>
  <c r="I23" i="35"/>
  <c r="H23" i="35"/>
  <c r="G23" i="35"/>
  <c r="H45" i="12"/>
  <c r="G45" i="12"/>
  <c r="I27" i="11" l="1"/>
  <c r="J27" i="11" s="1"/>
  <c r="G35" i="6"/>
  <c r="J60" i="18"/>
  <c r="I60" i="18"/>
  <c r="H60" i="18"/>
  <c r="G60" i="18"/>
  <c r="J17" i="20"/>
  <c r="I17" i="20"/>
  <c r="G18" i="20"/>
  <c r="G28" i="19"/>
  <c r="J27" i="19"/>
  <c r="I27" i="19"/>
  <c r="H27" i="19"/>
  <c r="G27" i="19"/>
  <c r="G16" i="19"/>
  <c r="J52" i="9"/>
  <c r="I52" i="9"/>
  <c r="H52" i="9"/>
  <c r="G52" i="9"/>
  <c r="J39" i="20"/>
  <c r="I39" i="20"/>
  <c r="H39" i="20"/>
  <c r="G39" i="20"/>
  <c r="G40" i="20"/>
  <c r="G110" i="21"/>
  <c r="H110" i="21"/>
  <c r="K8" i="39" l="1"/>
  <c r="H6" i="39"/>
  <c r="F19" i="39"/>
  <c r="E18" i="39"/>
  <c r="G41" i="3"/>
  <c r="K25" i="39" s="1"/>
  <c r="G37" i="3"/>
  <c r="J25" i="39" s="1"/>
  <c r="G33" i="3"/>
  <c r="I25" i="39" s="1"/>
  <c r="G29" i="3"/>
  <c r="H25" i="39" s="1"/>
  <c r="G25" i="3"/>
  <c r="G25" i="39" s="1"/>
  <c r="G21" i="3"/>
  <c r="F25" i="39" s="1"/>
  <c r="G17" i="3"/>
  <c r="E25" i="39" s="1"/>
  <c r="G13" i="3"/>
  <c r="G40" i="4"/>
  <c r="K24" i="39" s="1"/>
  <c r="G36" i="4"/>
  <c r="J24" i="39" s="1"/>
  <c r="G32" i="4"/>
  <c r="I24" i="39" s="1"/>
  <c r="G28" i="4"/>
  <c r="H24" i="39" s="1"/>
  <c r="G24" i="4"/>
  <c r="G24" i="39" s="1"/>
  <c r="G20" i="4"/>
  <c r="F24" i="39" s="1"/>
  <c r="G16" i="4"/>
  <c r="E24" i="39" s="1"/>
  <c r="G12" i="4"/>
  <c r="G11" i="16"/>
  <c r="D23" i="39" s="1"/>
  <c r="G15" i="16"/>
  <c r="E23" i="39" s="1"/>
  <c r="G21" i="16"/>
  <c r="F23" i="39" s="1"/>
  <c r="G26" i="16"/>
  <c r="G23" i="39" s="1"/>
  <c r="G30" i="16"/>
  <c r="H23" i="39" s="1"/>
  <c r="G38" i="16"/>
  <c r="G42" i="16"/>
  <c r="J23" i="39" s="1"/>
  <c r="K23" i="39"/>
  <c r="G40" i="2"/>
  <c r="K22" i="39" s="1"/>
  <c r="G36" i="2"/>
  <c r="J22" i="39" s="1"/>
  <c r="G28" i="2"/>
  <c r="H22" i="39" s="1"/>
  <c r="G24" i="2"/>
  <c r="G22" i="39" s="1"/>
  <c r="G20" i="2"/>
  <c r="F22" i="39" s="1"/>
  <c r="G16" i="2"/>
  <c r="E22" i="39" s="1"/>
  <c r="G12" i="2"/>
  <c r="D22" i="39" s="1"/>
  <c r="G44" i="13"/>
  <c r="K21" i="39" s="1"/>
  <c r="G40" i="13"/>
  <c r="J21" i="39" s="1"/>
  <c r="G36" i="13"/>
  <c r="I21" i="39" s="1"/>
  <c r="G30" i="13"/>
  <c r="H21" i="39" s="1"/>
  <c r="G26" i="13"/>
  <c r="G21" i="39" s="1"/>
  <c r="F21" i="39"/>
  <c r="G15" i="13"/>
  <c r="E21" i="39" s="1"/>
  <c r="G11" i="13"/>
  <c r="G12" i="8"/>
  <c r="G16" i="8"/>
  <c r="E20" i="39" s="1"/>
  <c r="G20" i="8"/>
  <c r="F20" i="39" s="1"/>
  <c r="G24" i="8"/>
  <c r="G20" i="39" s="1"/>
  <c r="G28" i="8"/>
  <c r="H20" i="39" s="1"/>
  <c r="G32" i="8"/>
  <c r="I20" i="39" s="1"/>
  <c r="G36" i="8"/>
  <c r="J20" i="39" s="1"/>
  <c r="G40" i="8"/>
  <c r="K20" i="39" s="1"/>
  <c r="G63" i="19"/>
  <c r="J19" i="39" s="1"/>
  <c r="I19" i="39"/>
  <c r="G37" i="19"/>
  <c r="H19" i="39" s="1"/>
  <c r="G33" i="19"/>
  <c r="G19" i="39" s="1"/>
  <c r="G23" i="19"/>
  <c r="G17" i="19"/>
  <c r="G39" i="6"/>
  <c r="K18" i="39" s="1"/>
  <c r="J18" i="39"/>
  <c r="G31" i="6"/>
  <c r="I18" i="39" s="1"/>
  <c r="G27" i="6"/>
  <c r="H18" i="39" s="1"/>
  <c r="G23" i="6"/>
  <c r="G18" i="39" s="1"/>
  <c r="G19" i="6"/>
  <c r="F18" i="39" s="1"/>
  <c r="G15" i="6"/>
  <c r="G11" i="6"/>
  <c r="G40" i="10"/>
  <c r="K17" i="39" s="1"/>
  <c r="G36" i="10"/>
  <c r="J17" i="39" s="1"/>
  <c r="G32" i="10"/>
  <c r="I17" i="39" s="1"/>
  <c r="G28" i="10"/>
  <c r="H17" i="39" s="1"/>
  <c r="G24" i="10"/>
  <c r="G17" i="39" s="1"/>
  <c r="G20" i="10"/>
  <c r="F17" i="39" s="1"/>
  <c r="G15" i="10"/>
  <c r="E17" i="39" s="1"/>
  <c r="G11" i="10"/>
  <c r="G39" i="5"/>
  <c r="K16" i="39" s="1"/>
  <c r="G35" i="5"/>
  <c r="J16" i="39" s="1"/>
  <c r="G31" i="5"/>
  <c r="I16" i="39" s="1"/>
  <c r="G27" i="5"/>
  <c r="H16" i="39" s="1"/>
  <c r="G23" i="5"/>
  <c r="G16" i="39" s="1"/>
  <c r="G19" i="5"/>
  <c r="F16" i="39" s="1"/>
  <c r="G15" i="5"/>
  <c r="E16" i="39" s="1"/>
  <c r="G11" i="5"/>
  <c r="G13" i="20"/>
  <c r="G22" i="20"/>
  <c r="F15" i="39" s="1"/>
  <c r="G26" i="20"/>
  <c r="H15" i="39"/>
  <c r="G51" i="20"/>
  <c r="G60" i="35"/>
  <c r="K14" i="39" s="1"/>
  <c r="G36" i="35"/>
  <c r="J14" i="39" s="1"/>
  <c r="G32" i="35"/>
  <c r="I14" i="39" s="1"/>
  <c r="G28" i="35"/>
  <c r="H14" i="39" s="1"/>
  <c r="G14" i="39"/>
  <c r="G20" i="35"/>
  <c r="F14" i="39" s="1"/>
  <c r="G16" i="35"/>
  <c r="E14" i="39" s="1"/>
  <c r="G11" i="35"/>
  <c r="K13" i="39"/>
  <c r="G45" i="9"/>
  <c r="G28" i="9"/>
  <c r="H13" i="39" s="1"/>
  <c r="G24" i="9"/>
  <c r="G13" i="39" s="1"/>
  <c r="G20" i="9"/>
  <c r="F13" i="39" s="1"/>
  <c r="G16" i="9"/>
  <c r="E13" i="39" s="1"/>
  <c r="G12" i="9"/>
  <c r="D13" i="39" s="1"/>
  <c r="K12" i="39"/>
  <c r="G46" i="18"/>
  <c r="J12" i="39" s="1"/>
  <c r="I12" i="39"/>
  <c r="G33" i="18"/>
  <c r="H12" i="39" s="1"/>
  <c r="G12" i="39"/>
  <c r="G24" i="18"/>
  <c r="F12" i="39" s="1"/>
  <c r="G18" i="18"/>
  <c r="E12" i="39" s="1"/>
  <c r="G11" i="18"/>
  <c r="G23" i="15"/>
  <c r="G11" i="39" s="1"/>
  <c r="G27" i="15"/>
  <c r="H11" i="39" s="1"/>
  <c r="G38" i="15"/>
  <c r="J11" i="39" s="1"/>
  <c r="I11" i="39"/>
  <c r="G19" i="15"/>
  <c r="F11" i="39" s="1"/>
  <c r="G15" i="15"/>
  <c r="E11" i="39" s="1"/>
  <c r="G11" i="15"/>
  <c r="G39" i="7"/>
  <c r="K10" i="39" s="1"/>
  <c r="G35" i="7"/>
  <c r="J10" i="39" s="1"/>
  <c r="G31" i="7"/>
  <c r="I10" i="39" s="1"/>
  <c r="G27" i="7"/>
  <c r="H10" i="39" s="1"/>
  <c r="G23" i="7"/>
  <c r="G10" i="39" s="1"/>
  <c r="G19" i="7"/>
  <c r="F10" i="39" s="1"/>
  <c r="G15" i="7"/>
  <c r="E10" i="39" s="1"/>
  <c r="G11" i="7"/>
  <c r="K9" i="39"/>
  <c r="G46" i="12"/>
  <c r="J9" i="39" s="1"/>
  <c r="G31" i="12"/>
  <c r="I9" i="39" s="1"/>
  <c r="G27" i="12"/>
  <c r="H9" i="39" s="1"/>
  <c r="G23" i="12"/>
  <c r="G9" i="39" s="1"/>
  <c r="G19" i="12"/>
  <c r="F9" i="39" s="1"/>
  <c r="G15" i="12"/>
  <c r="E9" i="39" s="1"/>
  <c r="G11" i="12"/>
  <c r="G36" i="11"/>
  <c r="J8" i="39" s="1"/>
  <c r="G32" i="11"/>
  <c r="I8" i="39" s="1"/>
  <c r="H8" i="39"/>
  <c r="G23" i="11"/>
  <c r="G8" i="39" s="1"/>
  <c r="G19" i="11"/>
  <c r="F8" i="39" s="1"/>
  <c r="G15" i="11"/>
  <c r="E8" i="39" s="1"/>
  <c r="G11" i="11"/>
  <c r="G53" i="11" s="1"/>
  <c r="G39" i="38"/>
  <c r="K7" i="39" s="1"/>
  <c r="G35" i="38"/>
  <c r="J7" i="39" s="1"/>
  <c r="G31" i="38"/>
  <c r="I7" i="39" s="1"/>
  <c r="G27" i="38"/>
  <c r="H7" i="39" s="1"/>
  <c r="G23" i="38"/>
  <c r="G7" i="39" s="1"/>
  <c r="G19" i="38"/>
  <c r="F7" i="39" s="1"/>
  <c r="G15" i="38"/>
  <c r="G11" i="38"/>
  <c r="D7" i="39" s="1"/>
  <c r="K6" i="39"/>
  <c r="G48" i="17"/>
  <c r="J6" i="39" s="1"/>
  <c r="I6" i="39"/>
  <c r="G32" i="17"/>
  <c r="G6" i="39" s="1"/>
  <c r="G28" i="17"/>
  <c r="F6" i="39" s="1"/>
  <c r="G24" i="17"/>
  <c r="E6" i="39" s="1"/>
  <c r="G11" i="17"/>
  <c r="J5" i="39"/>
  <c r="G74" i="14"/>
  <c r="I5" i="39" s="1"/>
  <c r="G51" i="14"/>
  <c r="H5" i="39" s="1"/>
  <c r="G36" i="14"/>
  <c r="G5" i="39" s="1"/>
  <c r="G28" i="14"/>
  <c r="F5" i="39" s="1"/>
  <c r="G11" i="14"/>
  <c r="E5" i="39"/>
  <c r="J4" i="39"/>
  <c r="I4" i="39"/>
  <c r="G38" i="21"/>
  <c r="H4" i="39" s="1"/>
  <c r="G33" i="21"/>
  <c r="G4" i="39" s="1"/>
  <c r="G27" i="21"/>
  <c r="F4" i="39" s="1"/>
  <c r="G21" i="21"/>
  <c r="E4" i="39" s="1"/>
  <c r="G12" i="21"/>
  <c r="J12" i="3"/>
  <c r="I12" i="3"/>
  <c r="H12" i="3"/>
  <c r="G12" i="3"/>
  <c r="J40" i="3"/>
  <c r="I40" i="3"/>
  <c r="H40" i="3"/>
  <c r="G40" i="3"/>
  <c r="J36" i="3"/>
  <c r="I36" i="3"/>
  <c r="H36" i="3"/>
  <c r="G36" i="3"/>
  <c r="J28" i="3"/>
  <c r="J32" i="3" s="1"/>
  <c r="I28" i="3"/>
  <c r="I32" i="3" s="1"/>
  <c r="H28" i="3"/>
  <c r="H32" i="3" s="1"/>
  <c r="G28" i="3"/>
  <c r="G32" i="3" s="1"/>
  <c r="J24" i="3"/>
  <c r="I24" i="3"/>
  <c r="H24" i="3"/>
  <c r="G24" i="3"/>
  <c r="J20" i="3"/>
  <c r="I20" i="3"/>
  <c r="H20" i="3"/>
  <c r="G20" i="3"/>
  <c r="J16" i="3"/>
  <c r="I16" i="3"/>
  <c r="H16" i="3"/>
  <c r="G16" i="3"/>
  <c r="J39" i="4"/>
  <c r="I39" i="4"/>
  <c r="H39" i="4"/>
  <c r="G39" i="4"/>
  <c r="J11" i="4"/>
  <c r="I11" i="4"/>
  <c r="H11" i="4"/>
  <c r="G11" i="4"/>
  <c r="J35" i="4"/>
  <c r="I35" i="4"/>
  <c r="H35" i="4"/>
  <c r="G35" i="4"/>
  <c r="J27" i="4"/>
  <c r="J31" i="4" s="1"/>
  <c r="I27" i="4"/>
  <c r="I31" i="4" s="1"/>
  <c r="H27" i="4"/>
  <c r="H31" i="4" s="1"/>
  <c r="G27" i="4"/>
  <c r="G31" i="4" s="1"/>
  <c r="J23" i="4"/>
  <c r="I23" i="4"/>
  <c r="H23" i="4"/>
  <c r="G23" i="4"/>
  <c r="J19" i="4"/>
  <c r="I19" i="4"/>
  <c r="H19" i="4"/>
  <c r="G19" i="4"/>
  <c r="J15" i="4"/>
  <c r="I15" i="4"/>
  <c r="H15" i="4"/>
  <c r="G15" i="4"/>
  <c r="J41" i="16"/>
  <c r="I41" i="16"/>
  <c r="H41" i="16"/>
  <c r="G41" i="16"/>
  <c r="J37" i="16"/>
  <c r="I37" i="16"/>
  <c r="H37" i="16"/>
  <c r="G37" i="16"/>
  <c r="J25" i="16"/>
  <c r="I25" i="16"/>
  <c r="H25" i="16"/>
  <c r="G25" i="16"/>
  <c r="H20" i="16"/>
  <c r="J20" i="16"/>
  <c r="I20" i="16"/>
  <c r="G20" i="16"/>
  <c r="J14" i="16"/>
  <c r="I14" i="16"/>
  <c r="H14" i="16"/>
  <c r="G14" i="16"/>
  <c r="J29" i="16"/>
  <c r="I29" i="16"/>
  <c r="H29" i="16"/>
  <c r="G29" i="16"/>
  <c r="J10" i="16"/>
  <c r="I10" i="16"/>
  <c r="H10" i="16"/>
  <c r="G10" i="16"/>
  <c r="J23" i="2"/>
  <c r="I23" i="2"/>
  <c r="H23" i="2"/>
  <c r="G23" i="2"/>
  <c r="J39" i="2"/>
  <c r="I39" i="2"/>
  <c r="H39" i="2"/>
  <c r="G39" i="2"/>
  <c r="J11" i="2"/>
  <c r="I11" i="2"/>
  <c r="H11" i="2"/>
  <c r="G11" i="2"/>
  <c r="J35" i="2"/>
  <c r="I35" i="2"/>
  <c r="H35" i="2"/>
  <c r="G35" i="2"/>
  <c r="J27" i="2"/>
  <c r="J31" i="2" s="1"/>
  <c r="I27" i="2"/>
  <c r="I31" i="2" s="1"/>
  <c r="H27" i="2"/>
  <c r="G27" i="2"/>
  <c r="J19" i="2"/>
  <c r="I19" i="2"/>
  <c r="H19" i="2"/>
  <c r="G19" i="2"/>
  <c r="J15" i="2"/>
  <c r="I15" i="2"/>
  <c r="H15" i="2"/>
  <c r="G15" i="2"/>
  <c r="J43" i="13"/>
  <c r="I43" i="13"/>
  <c r="H43" i="13"/>
  <c r="G43" i="13"/>
  <c r="J35" i="13"/>
  <c r="I35" i="13"/>
  <c r="H35" i="13"/>
  <c r="G35" i="13"/>
  <c r="J14" i="13"/>
  <c r="I14" i="13"/>
  <c r="H14" i="13"/>
  <c r="G14" i="13"/>
  <c r="J21" i="13"/>
  <c r="I21" i="13"/>
  <c r="H21" i="13"/>
  <c r="G21" i="13"/>
  <c r="J39" i="13"/>
  <c r="I39" i="13"/>
  <c r="H39" i="13"/>
  <c r="G39" i="13"/>
  <c r="J29" i="13"/>
  <c r="I29" i="13"/>
  <c r="H29" i="13"/>
  <c r="G29" i="13"/>
  <c r="J25" i="13"/>
  <c r="I25" i="13"/>
  <c r="H25" i="13"/>
  <c r="G25" i="13"/>
  <c r="J10" i="13"/>
  <c r="I10" i="13"/>
  <c r="H10" i="13"/>
  <c r="G10" i="13"/>
  <c r="G45" i="13" s="1"/>
  <c r="J11" i="8"/>
  <c r="I11" i="8"/>
  <c r="H11" i="8"/>
  <c r="G11" i="8"/>
  <c r="J39" i="8"/>
  <c r="I39" i="8"/>
  <c r="H39" i="8"/>
  <c r="G39" i="8"/>
  <c r="J35" i="8"/>
  <c r="I35" i="8"/>
  <c r="H35" i="8"/>
  <c r="G35" i="8"/>
  <c r="J27" i="8"/>
  <c r="J31" i="8" s="1"/>
  <c r="I27" i="8"/>
  <c r="I31" i="8" s="1"/>
  <c r="H27" i="8"/>
  <c r="H31" i="8" s="1"/>
  <c r="G27" i="8"/>
  <c r="G31" i="8" s="1"/>
  <c r="J23" i="8"/>
  <c r="I23" i="8"/>
  <c r="H23" i="8"/>
  <c r="G23" i="8"/>
  <c r="J19" i="8"/>
  <c r="I19" i="8"/>
  <c r="H19" i="8"/>
  <c r="G19" i="8"/>
  <c r="J15" i="8"/>
  <c r="I15" i="8"/>
  <c r="H15" i="8"/>
  <c r="G15" i="8"/>
  <c r="J80" i="19"/>
  <c r="I80" i="19"/>
  <c r="J62" i="19"/>
  <c r="I62" i="19"/>
  <c r="H62" i="19"/>
  <c r="G62" i="19"/>
  <c r="J58" i="19"/>
  <c r="I58" i="19"/>
  <c r="H58" i="19"/>
  <c r="G58" i="19"/>
  <c r="J36" i="19"/>
  <c r="I36" i="19"/>
  <c r="H36" i="19"/>
  <c r="G36" i="19"/>
  <c r="J32" i="19"/>
  <c r="I32" i="19"/>
  <c r="H32" i="19"/>
  <c r="G32" i="19"/>
  <c r="J22" i="19"/>
  <c r="I22" i="19"/>
  <c r="H22" i="19"/>
  <c r="G22" i="19"/>
  <c r="J16" i="19"/>
  <c r="I16" i="19"/>
  <c r="H16" i="19"/>
  <c r="J38" i="6"/>
  <c r="I38" i="6"/>
  <c r="H38" i="6"/>
  <c r="G38" i="6"/>
  <c r="J34" i="6"/>
  <c r="I34" i="6"/>
  <c r="H34" i="6"/>
  <c r="G34" i="6"/>
  <c r="J26" i="6"/>
  <c r="J30" i="6" s="1"/>
  <c r="I26" i="6"/>
  <c r="I30" i="6" s="1"/>
  <c r="H26" i="6"/>
  <c r="H30" i="6" s="1"/>
  <c r="G26" i="6"/>
  <c r="G30" i="6" s="1"/>
  <c r="J22" i="6"/>
  <c r="I22" i="6"/>
  <c r="H22" i="6"/>
  <c r="G22" i="6"/>
  <c r="J18" i="6"/>
  <c r="I18" i="6"/>
  <c r="H18" i="6"/>
  <c r="G18" i="6"/>
  <c r="J14" i="6"/>
  <c r="I14" i="6"/>
  <c r="H14" i="6"/>
  <c r="G14" i="6"/>
  <c r="J10" i="6"/>
  <c r="I10" i="6"/>
  <c r="H10" i="6"/>
  <c r="G10" i="6"/>
  <c r="G40" i="6" s="1"/>
  <c r="J14" i="10"/>
  <c r="I14" i="10"/>
  <c r="H14" i="10"/>
  <c r="G14" i="10"/>
  <c r="J39" i="10"/>
  <c r="I39" i="10"/>
  <c r="H39" i="10"/>
  <c r="G39" i="10"/>
  <c r="J35" i="10"/>
  <c r="I35" i="10"/>
  <c r="H35" i="10"/>
  <c r="G35" i="10"/>
  <c r="J27" i="10"/>
  <c r="J31" i="10" s="1"/>
  <c r="I27" i="10"/>
  <c r="I31" i="10" s="1"/>
  <c r="H27" i="10"/>
  <c r="H31" i="10" s="1"/>
  <c r="G27" i="10"/>
  <c r="G31" i="10" s="1"/>
  <c r="J23" i="10"/>
  <c r="I23" i="10"/>
  <c r="H23" i="10"/>
  <c r="G23" i="10"/>
  <c r="J19" i="10"/>
  <c r="I19" i="10"/>
  <c r="H19" i="10"/>
  <c r="G19" i="10"/>
  <c r="J10" i="10"/>
  <c r="J41" i="10" s="1"/>
  <c r="I10" i="10"/>
  <c r="I41" i="10" s="1"/>
  <c r="H10" i="10"/>
  <c r="H41" i="10" s="1"/>
  <c r="G10" i="10"/>
  <c r="J38" i="5"/>
  <c r="I38" i="5"/>
  <c r="H38" i="5"/>
  <c r="G38" i="5"/>
  <c r="J34" i="5"/>
  <c r="I34" i="5"/>
  <c r="H34" i="5"/>
  <c r="G34" i="5"/>
  <c r="J26" i="5"/>
  <c r="J30" i="5" s="1"/>
  <c r="I26" i="5"/>
  <c r="I30" i="5" s="1"/>
  <c r="H26" i="5"/>
  <c r="H30" i="5" s="1"/>
  <c r="G26" i="5"/>
  <c r="G30" i="5" s="1"/>
  <c r="J22" i="5"/>
  <c r="I22" i="5"/>
  <c r="H22" i="5"/>
  <c r="G22" i="5"/>
  <c r="J18" i="5"/>
  <c r="I18" i="5"/>
  <c r="H18" i="5"/>
  <c r="G18" i="5"/>
  <c r="J14" i="5"/>
  <c r="I14" i="5"/>
  <c r="H14" i="5"/>
  <c r="G14" i="5"/>
  <c r="J10" i="5"/>
  <c r="I10" i="5"/>
  <c r="O16" i="39" s="1"/>
  <c r="H10" i="5"/>
  <c r="G10" i="5"/>
  <c r="J50" i="20"/>
  <c r="I50" i="20"/>
  <c r="H50" i="20"/>
  <c r="G50" i="20"/>
  <c r="J46" i="20"/>
  <c r="I46" i="20"/>
  <c r="H46" i="20"/>
  <c r="G46" i="20"/>
  <c r="J25" i="20"/>
  <c r="I25" i="20"/>
  <c r="H25" i="20"/>
  <c r="G25" i="20"/>
  <c r="J21" i="20"/>
  <c r="I21" i="20"/>
  <c r="H21" i="20"/>
  <c r="G21" i="20"/>
  <c r="H17" i="20"/>
  <c r="G17" i="20"/>
  <c r="E15" i="39" s="1"/>
  <c r="J35" i="35"/>
  <c r="I35" i="35"/>
  <c r="H35" i="35"/>
  <c r="G35" i="35"/>
  <c r="J31" i="35"/>
  <c r="I31" i="35"/>
  <c r="H31" i="35"/>
  <c r="G31" i="35"/>
  <c r="I27" i="35"/>
  <c r="H27" i="35"/>
  <c r="G27" i="35"/>
  <c r="H15" i="35"/>
  <c r="G15" i="35"/>
  <c r="J15" i="35"/>
  <c r="I15" i="35"/>
  <c r="J27" i="35"/>
  <c r="J19" i="35"/>
  <c r="I19" i="35"/>
  <c r="H19" i="35"/>
  <c r="G19" i="35"/>
  <c r="J10" i="35"/>
  <c r="J61" i="35" s="1"/>
  <c r="I10" i="35"/>
  <c r="H10" i="35"/>
  <c r="G10" i="35"/>
  <c r="J44" i="9"/>
  <c r="I44" i="9"/>
  <c r="H44" i="9"/>
  <c r="G44" i="9"/>
  <c r="J40" i="9"/>
  <c r="I40" i="9"/>
  <c r="H40" i="9"/>
  <c r="G40" i="9"/>
  <c r="J19" i="9"/>
  <c r="I19" i="9"/>
  <c r="H19" i="9"/>
  <c r="G19" i="9"/>
  <c r="J15" i="9"/>
  <c r="I15" i="9"/>
  <c r="H15" i="9"/>
  <c r="G15" i="9"/>
  <c r="J27" i="9"/>
  <c r="I27" i="9"/>
  <c r="H27" i="9"/>
  <c r="G27" i="9"/>
  <c r="J11" i="9"/>
  <c r="I11" i="9"/>
  <c r="H11" i="9"/>
  <c r="G11" i="9"/>
  <c r="J45" i="18"/>
  <c r="I45" i="18"/>
  <c r="H45" i="18"/>
  <c r="G45" i="18"/>
  <c r="J41" i="18"/>
  <c r="I41" i="18"/>
  <c r="H41" i="18"/>
  <c r="G41" i="18"/>
  <c r="J32" i="18"/>
  <c r="I32" i="18"/>
  <c r="H32" i="18"/>
  <c r="G32" i="18"/>
  <c r="J28" i="18"/>
  <c r="I28" i="18"/>
  <c r="H28" i="18"/>
  <c r="G28" i="18"/>
  <c r="J23" i="18"/>
  <c r="I23" i="18"/>
  <c r="H23" i="18"/>
  <c r="G23" i="18"/>
  <c r="J17" i="18"/>
  <c r="I17" i="18"/>
  <c r="H17" i="18"/>
  <c r="G17" i="18"/>
  <c r="J10" i="18"/>
  <c r="I10" i="18"/>
  <c r="H10" i="18"/>
  <c r="H62" i="18" s="1"/>
  <c r="G10" i="18"/>
  <c r="G62" i="18" s="1"/>
  <c r="J44" i="15"/>
  <c r="I44" i="15"/>
  <c r="H44" i="15"/>
  <c r="G44" i="15"/>
  <c r="J37" i="15"/>
  <c r="I37" i="15"/>
  <c r="H37" i="15"/>
  <c r="G37" i="15"/>
  <c r="J26" i="15"/>
  <c r="I26" i="15"/>
  <c r="H26" i="15"/>
  <c r="G26" i="15"/>
  <c r="J22" i="15"/>
  <c r="I22" i="15"/>
  <c r="H22" i="15"/>
  <c r="G22" i="15"/>
  <c r="J18" i="15"/>
  <c r="I18" i="15"/>
  <c r="H18" i="15"/>
  <c r="G18" i="15"/>
  <c r="J14" i="15"/>
  <c r="I14" i="15"/>
  <c r="H14" i="15"/>
  <c r="G14" i="15"/>
  <c r="J10" i="15"/>
  <c r="I10" i="15"/>
  <c r="I46" i="15" s="1"/>
  <c r="H10" i="15"/>
  <c r="H46" i="15" s="1"/>
  <c r="N11" i="39" s="1"/>
  <c r="G10" i="15"/>
  <c r="J38" i="7"/>
  <c r="I38" i="7"/>
  <c r="H38" i="7"/>
  <c r="G38" i="7"/>
  <c r="G10" i="7"/>
  <c r="J34" i="7"/>
  <c r="I34" i="7"/>
  <c r="H34" i="7"/>
  <c r="G34" i="7"/>
  <c r="J26" i="7"/>
  <c r="J30" i="7" s="1"/>
  <c r="I26" i="7"/>
  <c r="I30" i="7" s="1"/>
  <c r="H26" i="7"/>
  <c r="H30" i="7" s="1"/>
  <c r="G26" i="7"/>
  <c r="G30" i="7" s="1"/>
  <c r="J22" i="7"/>
  <c r="I22" i="7"/>
  <c r="H22" i="7"/>
  <c r="G22" i="7"/>
  <c r="J18" i="7"/>
  <c r="I18" i="7"/>
  <c r="H18" i="7"/>
  <c r="G18" i="7"/>
  <c r="J14" i="7"/>
  <c r="I14" i="7"/>
  <c r="H14" i="7"/>
  <c r="G14" i="7"/>
  <c r="J10" i="7"/>
  <c r="I10" i="7"/>
  <c r="H10" i="7"/>
  <c r="J26" i="12"/>
  <c r="I26" i="12"/>
  <c r="H26" i="12"/>
  <c r="G26" i="12"/>
  <c r="J22" i="12"/>
  <c r="I22" i="12"/>
  <c r="H22" i="12"/>
  <c r="G22" i="12"/>
  <c r="J18" i="12"/>
  <c r="I18" i="12"/>
  <c r="H18" i="12"/>
  <c r="G18" i="12"/>
  <c r="J14" i="12"/>
  <c r="I14" i="12"/>
  <c r="H14" i="12"/>
  <c r="G14" i="12"/>
  <c r="J10" i="12"/>
  <c r="I10" i="12"/>
  <c r="H10" i="12"/>
  <c r="G10" i="12"/>
  <c r="J53" i="12"/>
  <c r="I53" i="12"/>
  <c r="J45" i="12"/>
  <c r="I45" i="12"/>
  <c r="J30" i="12"/>
  <c r="I30" i="12"/>
  <c r="H30" i="12"/>
  <c r="G30" i="12"/>
  <c r="J22" i="11"/>
  <c r="I22" i="11"/>
  <c r="H22" i="11"/>
  <c r="G22" i="11"/>
  <c r="J35" i="11"/>
  <c r="I35" i="11"/>
  <c r="H35" i="11"/>
  <c r="G35" i="11"/>
  <c r="J31" i="11"/>
  <c r="I31" i="11"/>
  <c r="H31" i="11"/>
  <c r="G31" i="11"/>
  <c r="J18" i="11"/>
  <c r="I18" i="11"/>
  <c r="H18" i="11"/>
  <c r="G18" i="11"/>
  <c r="J14" i="11"/>
  <c r="I14" i="11"/>
  <c r="H14" i="11"/>
  <c r="G14" i="11"/>
  <c r="J10" i="11"/>
  <c r="J52" i="11" s="1"/>
  <c r="I10" i="11"/>
  <c r="I52" i="11" s="1"/>
  <c r="H10" i="11"/>
  <c r="H52" i="11" s="1"/>
  <c r="G10" i="11"/>
  <c r="G52" i="11" s="1"/>
  <c r="J26" i="38"/>
  <c r="J30" i="38" s="1"/>
  <c r="I26" i="38"/>
  <c r="I30" i="38" s="1"/>
  <c r="H26" i="38"/>
  <c r="G26" i="38"/>
  <c r="J38" i="38"/>
  <c r="I38" i="38"/>
  <c r="H38" i="38"/>
  <c r="G38" i="38"/>
  <c r="J34" i="38"/>
  <c r="I34" i="38"/>
  <c r="H34" i="38"/>
  <c r="G34" i="38"/>
  <c r="J22" i="38"/>
  <c r="I22" i="38"/>
  <c r="H22" i="38"/>
  <c r="G22" i="38"/>
  <c r="J18" i="38"/>
  <c r="I18" i="38"/>
  <c r="H18" i="38"/>
  <c r="G18" i="38"/>
  <c r="J14" i="38"/>
  <c r="I14" i="38"/>
  <c r="H14" i="38"/>
  <c r="G14" i="38"/>
  <c r="J10" i="38"/>
  <c r="I10" i="38"/>
  <c r="H10" i="38"/>
  <c r="H40" i="38" s="1"/>
  <c r="G10" i="38"/>
  <c r="G40" i="38" s="1"/>
  <c r="J10" i="17"/>
  <c r="I10" i="17"/>
  <c r="H10" i="17"/>
  <c r="J47" i="17"/>
  <c r="I47" i="17"/>
  <c r="H47" i="17"/>
  <c r="G47" i="17"/>
  <c r="G23" i="17"/>
  <c r="H23" i="17"/>
  <c r="I23" i="17"/>
  <c r="J23" i="17"/>
  <c r="G31" i="17"/>
  <c r="H31" i="17"/>
  <c r="I31" i="17"/>
  <c r="J31" i="17"/>
  <c r="J27" i="17"/>
  <c r="I27" i="17"/>
  <c r="H27" i="17"/>
  <c r="G27" i="17"/>
  <c r="G10" i="17"/>
  <c r="J27" i="14"/>
  <c r="I27" i="14"/>
  <c r="H27" i="14"/>
  <c r="G27" i="14"/>
  <c r="J10" i="14"/>
  <c r="J267" i="14" s="1"/>
  <c r="I10" i="14"/>
  <c r="I267" i="14" s="1"/>
  <c r="H10" i="14"/>
  <c r="H267" i="14" s="1"/>
  <c r="G10" i="14"/>
  <c r="G267" i="14" s="1"/>
  <c r="J26" i="21"/>
  <c r="I26" i="21"/>
  <c r="H26" i="21"/>
  <c r="G26" i="21"/>
  <c r="J32" i="21"/>
  <c r="I32" i="21"/>
  <c r="H32" i="21"/>
  <c r="G32" i="21"/>
  <c r="J37" i="21"/>
  <c r="I37" i="21"/>
  <c r="H37" i="21"/>
  <c r="G37" i="21"/>
  <c r="J110" i="21"/>
  <c r="I110" i="21"/>
  <c r="J106" i="21"/>
  <c r="I106" i="21"/>
  <c r="J20" i="21"/>
  <c r="I20" i="21"/>
  <c r="H20" i="21"/>
  <c r="G11" i="21"/>
  <c r="H11" i="21"/>
  <c r="I11" i="21"/>
  <c r="J11" i="21"/>
  <c r="D11" i="39" l="1"/>
  <c r="G47" i="15"/>
  <c r="J46" i="15"/>
  <c r="P11" i="39" s="1"/>
  <c r="R11" i="39" s="1"/>
  <c r="I40" i="7"/>
  <c r="G268" i="14"/>
  <c r="G46" i="13"/>
  <c r="G55" i="12"/>
  <c r="M9" i="39" s="1"/>
  <c r="D9" i="39"/>
  <c r="L9" i="39" s="1"/>
  <c r="G56" i="12"/>
  <c r="E19" i="39"/>
  <c r="G83" i="19"/>
  <c r="J55" i="12"/>
  <c r="P9" i="39" s="1"/>
  <c r="J82" i="19"/>
  <c r="G82" i="19"/>
  <c r="M19" i="39" s="1"/>
  <c r="H40" i="5"/>
  <c r="N16" i="39" s="1"/>
  <c r="G40" i="5"/>
  <c r="M16" i="39" s="1"/>
  <c r="Q16" i="39" s="1"/>
  <c r="D16" i="39"/>
  <c r="L16" i="39" s="1"/>
  <c r="G41" i="5"/>
  <c r="H61" i="35"/>
  <c r="G62" i="35"/>
  <c r="I61" i="35"/>
  <c r="G61" i="35"/>
  <c r="G15" i="39"/>
  <c r="G26" i="39" s="1"/>
  <c r="I15" i="39"/>
  <c r="J15" i="39"/>
  <c r="H40" i="7"/>
  <c r="N10" i="39" s="1"/>
  <c r="I82" i="19"/>
  <c r="O19" i="39" s="1"/>
  <c r="H82" i="19"/>
  <c r="N19" i="39" s="1"/>
  <c r="G179" i="21"/>
  <c r="J178" i="21"/>
  <c r="P4" i="39" s="1"/>
  <c r="G178" i="21"/>
  <c r="M4" i="39" s="1"/>
  <c r="I178" i="21"/>
  <c r="O4" i="39" s="1"/>
  <c r="H178" i="21"/>
  <c r="N4" i="39" s="1"/>
  <c r="G42" i="3"/>
  <c r="H42" i="3"/>
  <c r="D25" i="39"/>
  <c r="L25" i="39" s="1"/>
  <c r="G43" i="3"/>
  <c r="I42" i="3"/>
  <c r="J42" i="3"/>
  <c r="P25" i="39" s="1"/>
  <c r="G41" i="4"/>
  <c r="M24" i="39" s="1"/>
  <c r="H41" i="4"/>
  <c r="N24" i="39" s="1"/>
  <c r="D24" i="39"/>
  <c r="L24" i="39" s="1"/>
  <c r="G42" i="4"/>
  <c r="I41" i="4"/>
  <c r="O24" i="39" s="1"/>
  <c r="J41" i="4"/>
  <c r="P24" i="39" s="1"/>
  <c r="G50" i="16"/>
  <c r="H50" i="16"/>
  <c r="N23" i="39" s="1"/>
  <c r="I50" i="16"/>
  <c r="I41" i="2"/>
  <c r="O22" i="39" s="1"/>
  <c r="J41" i="2"/>
  <c r="G41" i="2"/>
  <c r="M22" i="39" s="1"/>
  <c r="H41" i="2"/>
  <c r="G42" i="8"/>
  <c r="G41" i="8"/>
  <c r="M20" i="39" s="1"/>
  <c r="H41" i="8"/>
  <c r="J41" i="8"/>
  <c r="I41" i="8"/>
  <c r="P18" i="39"/>
  <c r="J40" i="6"/>
  <c r="G41" i="6"/>
  <c r="H40" i="6"/>
  <c r="N18" i="39" s="1"/>
  <c r="I40" i="6"/>
  <c r="O18" i="39" s="1"/>
  <c r="G42" i="10"/>
  <c r="G41" i="10"/>
  <c r="M17" i="39" s="1"/>
  <c r="P7" i="39"/>
  <c r="K28" i="39"/>
  <c r="K31" i="39"/>
  <c r="H55" i="12"/>
  <c r="N9" i="39" s="1"/>
  <c r="I55" i="12"/>
  <c r="O9" i="39" s="1"/>
  <c r="K29" i="39"/>
  <c r="G40" i="7"/>
  <c r="M10" i="39" s="1"/>
  <c r="K32" i="39"/>
  <c r="J40" i="7"/>
  <c r="P10" i="39" s="1"/>
  <c r="D10" i="39"/>
  <c r="L10" i="39" s="1"/>
  <c r="G41" i="7"/>
  <c r="I62" i="18"/>
  <c r="O12" i="39" s="1"/>
  <c r="D12" i="39"/>
  <c r="L12" i="39" s="1"/>
  <c r="G63" i="18"/>
  <c r="J62" i="18"/>
  <c r="P12" i="39" s="1"/>
  <c r="I22" i="39"/>
  <c r="G42" i="2"/>
  <c r="I23" i="39"/>
  <c r="L23" i="39" s="1"/>
  <c r="G51" i="16"/>
  <c r="I13" i="39"/>
  <c r="G55" i="9"/>
  <c r="I78" i="20"/>
  <c r="O15" i="39" s="1"/>
  <c r="D19" i="39"/>
  <c r="D21" i="39"/>
  <c r="L21" i="39" s="1"/>
  <c r="H45" i="13"/>
  <c r="N21" i="39" s="1"/>
  <c r="I45" i="13"/>
  <c r="O21" i="39" s="1"/>
  <c r="J45" i="13"/>
  <c r="P21" i="39" s="1"/>
  <c r="J28" i="39"/>
  <c r="H78" i="20"/>
  <c r="N15" i="39" s="1"/>
  <c r="G78" i="20"/>
  <c r="M15" i="39" s="1"/>
  <c r="J78" i="20"/>
  <c r="P15" i="39" s="1"/>
  <c r="D15" i="39"/>
  <c r="G79" i="20"/>
  <c r="J13" i="39"/>
  <c r="J29" i="39"/>
  <c r="G46" i="15"/>
  <c r="D6" i="39"/>
  <c r="L6" i="39" s="1"/>
  <c r="G78" i="17"/>
  <c r="L22" i="39"/>
  <c r="D4" i="39"/>
  <c r="L4" i="39" s="1"/>
  <c r="N20" i="39"/>
  <c r="P19" i="39"/>
  <c r="O10" i="39"/>
  <c r="P8" i="39"/>
  <c r="M25" i="39"/>
  <c r="D20" i="39"/>
  <c r="L20" i="39" s="1"/>
  <c r="M8" i="39"/>
  <c r="D17" i="39"/>
  <c r="L17" i="39" s="1"/>
  <c r="E7" i="39"/>
  <c r="L7" i="39" s="1"/>
  <c r="O20" i="39"/>
  <c r="D18" i="39"/>
  <c r="L18" i="39" s="1"/>
  <c r="M18" i="39"/>
  <c r="M21" i="39"/>
  <c r="N12" i="39"/>
  <c r="M12" i="39"/>
  <c r="K19" i="39"/>
  <c r="M23" i="39"/>
  <c r="D8" i="39"/>
  <c r="L8" i="39" s="1"/>
  <c r="O8" i="39"/>
  <c r="K11" i="39"/>
  <c r="L11" i="39" s="1"/>
  <c r="D29" i="39"/>
  <c r="M5" i="39"/>
  <c r="I31" i="39"/>
  <c r="I29" i="39"/>
  <c r="I32" i="39"/>
  <c r="F29" i="39"/>
  <c r="E31" i="39"/>
  <c r="D28" i="39"/>
  <c r="F28" i="39"/>
  <c r="I28" i="39"/>
  <c r="D5" i="39"/>
  <c r="L5" i="39" s="1"/>
  <c r="D32" i="39"/>
  <c r="F32" i="39"/>
  <c r="E28" i="39"/>
  <c r="J32" i="39"/>
  <c r="D31" i="39"/>
  <c r="F31" i="39"/>
  <c r="E32" i="39"/>
  <c r="J31" i="39"/>
  <c r="E29" i="39"/>
  <c r="D14" i="39"/>
  <c r="L14" i="39" s="1"/>
  <c r="H26" i="39"/>
  <c r="F26" i="39"/>
  <c r="O11" i="39"/>
  <c r="N25" i="39"/>
  <c r="R25" i="39" s="1"/>
  <c r="O25" i="39"/>
  <c r="N22" i="39"/>
  <c r="P22" i="39"/>
  <c r="P20" i="39"/>
  <c r="P17" i="39"/>
  <c r="O17" i="39"/>
  <c r="N17" i="39"/>
  <c r="P16" i="39"/>
  <c r="N8" i="39"/>
  <c r="M7" i="39"/>
  <c r="O7" i="39"/>
  <c r="N7" i="39"/>
  <c r="O5" i="39"/>
  <c r="P5" i="39"/>
  <c r="R16" i="39" l="1"/>
  <c r="R18" i="39"/>
  <c r="L15" i="39"/>
  <c r="Q12" i="39"/>
  <c r="R21" i="39"/>
  <c r="Q21" i="39"/>
  <c r="Q18" i="39"/>
  <c r="Q17" i="39"/>
  <c r="K30" i="39"/>
  <c r="K35" i="39"/>
  <c r="K34" i="39"/>
  <c r="R12" i="39"/>
  <c r="I26" i="39"/>
  <c r="Q19" i="39"/>
  <c r="L13" i="39"/>
  <c r="J26" i="39"/>
  <c r="J30" i="39"/>
  <c r="L19" i="39"/>
  <c r="M11" i="39"/>
  <c r="Q11" i="39" s="1"/>
  <c r="I30" i="39"/>
  <c r="R20" i="39"/>
  <c r="Q20" i="39"/>
  <c r="Q10" i="39"/>
  <c r="R8" i="39"/>
  <c r="R19" i="39"/>
  <c r="Q9" i="39"/>
  <c r="R10" i="39"/>
  <c r="Q7" i="39"/>
  <c r="R17" i="39"/>
  <c r="E26" i="39"/>
  <c r="R22" i="39"/>
  <c r="R7" i="39"/>
  <c r="Q22" i="39"/>
  <c r="R24" i="39"/>
  <c r="Q25" i="39"/>
  <c r="Q24" i="39"/>
  <c r="Q8" i="39"/>
  <c r="R9" i="39"/>
  <c r="Q15" i="39"/>
  <c r="K26" i="39"/>
  <c r="D35" i="39"/>
  <c r="D30" i="39"/>
  <c r="D26" i="39"/>
  <c r="R15" i="39"/>
  <c r="I35" i="39"/>
  <c r="I33" i="39"/>
  <c r="F30" i="39"/>
  <c r="E33" i="39"/>
  <c r="F35" i="39"/>
  <c r="F34" i="39"/>
  <c r="D34" i="39"/>
  <c r="J34" i="39"/>
  <c r="E34" i="39"/>
  <c r="E35" i="39"/>
  <c r="J33" i="39"/>
  <c r="J35" i="39"/>
  <c r="D33" i="39"/>
  <c r="I34" i="39"/>
  <c r="K33" i="39"/>
  <c r="F33" i="39"/>
  <c r="Q5" i="39"/>
  <c r="E30" i="39"/>
  <c r="R4" i="39"/>
  <c r="Q4" i="39"/>
  <c r="L26" i="39" l="1"/>
  <c r="K36" i="39"/>
  <c r="D36" i="39"/>
  <c r="I36" i="39"/>
  <c r="E36" i="39"/>
  <c r="F36" i="39"/>
  <c r="J36" i="39"/>
  <c r="N5" i="39"/>
  <c r="G23" i="9"/>
  <c r="G54" i="9" s="1"/>
  <c r="H23" i="9"/>
  <c r="I23" i="9"/>
  <c r="I54" i="9" s="1"/>
  <c r="J23" i="9"/>
  <c r="J54" i="9" s="1"/>
  <c r="O23" i="39"/>
  <c r="Q23" i="39" s="1"/>
  <c r="H54" i="9" l="1"/>
  <c r="N13" i="39" s="1"/>
  <c r="R5" i="39"/>
  <c r="M13" i="39"/>
  <c r="O13" i="39"/>
  <c r="P13" i="39"/>
  <c r="R13" i="39" l="1"/>
  <c r="Q13" i="39"/>
  <c r="G28" i="39"/>
  <c r="M14" i="39"/>
  <c r="G29" i="39" l="1"/>
  <c r="N14" i="39"/>
  <c r="G30" i="39" l="1"/>
  <c r="O14" i="39"/>
  <c r="Q14" i="39" s="1"/>
  <c r="G31" i="39"/>
  <c r="G34" i="39" l="1"/>
  <c r="G32" i="39" l="1"/>
  <c r="G35" i="39" s="1"/>
  <c r="P14" i="39"/>
  <c r="G36" i="39" l="1"/>
  <c r="R14" i="39"/>
  <c r="G33" i="39"/>
  <c r="G77" i="17" l="1"/>
  <c r="M6" i="39" s="1"/>
  <c r="M26" i="39" s="1"/>
  <c r="H28" i="39"/>
  <c r="L28" i="39" s="1"/>
  <c r="H77" i="17"/>
  <c r="N6" i="39" s="1"/>
  <c r="H29" i="39"/>
  <c r="H30" i="39" l="1"/>
  <c r="L29" i="39"/>
  <c r="L30" i="39" s="1"/>
  <c r="N26" i="39"/>
  <c r="M27" i="39" s="1"/>
  <c r="I77" i="17"/>
  <c r="O6" i="39" s="1"/>
  <c r="Q6" i="39" s="1"/>
  <c r="Q26" i="39" s="1"/>
  <c r="H31" i="39"/>
  <c r="H34" i="39" s="1"/>
  <c r="O26" i="39" l="1"/>
  <c r="L34" i="39"/>
  <c r="L31" i="39"/>
  <c r="H32" i="39"/>
  <c r="H35" i="39" s="1"/>
  <c r="J77" i="17"/>
  <c r="P6" i="39" s="1"/>
  <c r="R6" i="39" l="1"/>
  <c r="H36" i="39"/>
  <c r="L35" i="39"/>
  <c r="L36" i="39" s="1"/>
  <c r="L32" i="39"/>
  <c r="L33" i="39" s="1"/>
  <c r="H33" i="39"/>
  <c r="J50" i="16" l="1"/>
  <c r="P23" i="39"/>
  <c r="P26" i="39" s="1"/>
  <c r="O27" i="39" s="1"/>
  <c r="R23" i="39" l="1"/>
  <c r="R26" i="39" s="1"/>
  <c r="Q27" i="39" s="1"/>
</calcChain>
</file>

<file path=xl/sharedStrings.xml><?xml version="1.0" encoding="utf-8"?>
<sst xmlns="http://schemas.openxmlformats.org/spreadsheetml/2006/main" count="4767" uniqueCount="1239">
  <si>
    <t>No.</t>
  </si>
  <si>
    <t>LK</t>
  </si>
  <si>
    <t>PR</t>
  </si>
  <si>
    <t>-</t>
  </si>
  <si>
    <t xml:space="preserve">  </t>
  </si>
  <si>
    <t>NO</t>
  </si>
  <si>
    <t xml:space="preserve">ALAMAT </t>
  </si>
  <si>
    <t xml:space="preserve">PERUSAHAAN </t>
  </si>
  <si>
    <t xml:space="preserve">NO </t>
  </si>
  <si>
    <t>ALAMAT</t>
  </si>
  <si>
    <t>Pertanian, Peternakan, Kehutanan, Perburuan dan Perikanan</t>
  </si>
  <si>
    <t>Pertambangan dan Penggalian</t>
  </si>
  <si>
    <t>Industri Pengolahan</t>
  </si>
  <si>
    <t>Air, Listrik dan Gas</t>
  </si>
  <si>
    <t>Bangunan</t>
  </si>
  <si>
    <t>Perdagangan Besar, Eceran dan Rumah Makan, serta Hotel</t>
  </si>
  <si>
    <t>Angkutan, Pergudangan dan Komunikasi</t>
  </si>
  <si>
    <t>Keuangan, Asuransi, Usaha Persewaan Bangunan Tanah dan Jasa Perusahaan</t>
  </si>
  <si>
    <t>Kode</t>
  </si>
  <si>
    <t>Kec. Muara Enim</t>
  </si>
  <si>
    <t>Kec. Lawang Kidul</t>
  </si>
  <si>
    <t>Kec. Tanjung Agung</t>
  </si>
  <si>
    <t>Kec. Semende Darat Laut</t>
  </si>
  <si>
    <t>Kec. Semende Darat Ulu</t>
  </si>
  <si>
    <t>Kec. Semende Darat Tengah</t>
  </si>
  <si>
    <t>Kec. Ujan Mas</t>
  </si>
  <si>
    <t>Kec. Gunung Megang</t>
  </si>
  <si>
    <t>Kec. Belimbing</t>
  </si>
  <si>
    <t>Kec. Muara Belida</t>
  </si>
  <si>
    <t>Kec. Belida Darat</t>
  </si>
  <si>
    <t>Kec. Gelumbang</t>
  </si>
  <si>
    <t>Kec. Benakat</t>
  </si>
  <si>
    <t>Kec. Lubai</t>
  </si>
  <si>
    <t>Kec. Lubai Ulu</t>
  </si>
  <si>
    <t>Kec. Lembak</t>
  </si>
  <si>
    <t>Kec. Kelekar</t>
  </si>
  <si>
    <t>Kec. Sungai Rotan</t>
  </si>
  <si>
    <t xml:space="preserve">Kec. Rambang </t>
  </si>
  <si>
    <t>KEC. GUNUNG MEGANG</t>
  </si>
  <si>
    <t>1.</t>
  </si>
  <si>
    <t>2.</t>
  </si>
  <si>
    <t>Nama Sektor/Subsektor</t>
  </si>
  <si>
    <t>Kode 11</t>
  </si>
  <si>
    <t>Pertanian Tanaman Pangan</t>
  </si>
  <si>
    <t>Kode 12</t>
  </si>
  <si>
    <t>Pertanian Tanaman Lainnya</t>
  </si>
  <si>
    <t>Kode 13</t>
  </si>
  <si>
    <t>Pertanian Peternakan</t>
  </si>
  <si>
    <t>Kode 14</t>
  </si>
  <si>
    <t>Jasa Pertanian dan Penebangan Hutan</t>
  </si>
  <si>
    <t>Kode 15</t>
  </si>
  <si>
    <t>Kehutanan dan Penebangan Hutan</t>
  </si>
  <si>
    <t>Kode 16</t>
  </si>
  <si>
    <t>Perburuan/Penangkapan, Pembiakan Binatang Liar</t>
  </si>
  <si>
    <t>Kode 17</t>
  </si>
  <si>
    <t>Perikanan laut</t>
  </si>
  <si>
    <t>Kode 18</t>
  </si>
  <si>
    <t>Perikanan Darat</t>
  </si>
  <si>
    <t>Kode 21</t>
  </si>
  <si>
    <t>Pertambangan Batubara</t>
  </si>
  <si>
    <t>Kode 22</t>
  </si>
  <si>
    <t>Minyak dan Gas Bumi</t>
  </si>
  <si>
    <t>Kode 23</t>
  </si>
  <si>
    <t>Pertambangan Bijih Logam</t>
  </si>
  <si>
    <t>Kode 24</t>
  </si>
  <si>
    <t>Penggalian Batu, tanah Liat dan Pasir</t>
  </si>
  <si>
    <t>Kode 25</t>
  </si>
  <si>
    <t>Penambangan dan Penggalian Garam</t>
  </si>
  <si>
    <t>3.</t>
  </si>
  <si>
    <t>Kode 31</t>
  </si>
  <si>
    <t>Industri Maknanan, Minuman dan Tembakau</t>
  </si>
  <si>
    <t>Kode 32</t>
  </si>
  <si>
    <t>Industri Tekstil, Pakaian jadi, dan Kulit</t>
  </si>
  <si>
    <t>Kode 33</t>
  </si>
  <si>
    <t>Industri Kayu dan Barang dari Kayu termasuk Rumah Tangga</t>
  </si>
  <si>
    <t>Kode 34</t>
  </si>
  <si>
    <t>Industri Kertas dan Barang dari Kertas Percetakan dan Penerbitan</t>
  </si>
  <si>
    <t>Kode 35</t>
  </si>
  <si>
    <t>Industri Kimia dan Barang-barang dari Bahan Kimia, Bumi, Batubara, Karet dan Plastik</t>
  </si>
  <si>
    <t>Kode 36</t>
  </si>
  <si>
    <t>Industri Bahan Galian Bahan Logam, kecuali Minyak Batubara</t>
  </si>
  <si>
    <t>Kode 37</t>
  </si>
  <si>
    <t>Industri Logam Dasar</t>
  </si>
  <si>
    <t>Kode 38</t>
  </si>
  <si>
    <t>Industri Barang dari Logam, Mesin dan Peralatannya</t>
  </si>
  <si>
    <t>Kode 39</t>
  </si>
  <si>
    <t>Industri Pengolahan Lainnya</t>
  </si>
  <si>
    <t>4.</t>
  </si>
  <si>
    <t>Kode 41</t>
  </si>
  <si>
    <t>Listrik</t>
  </si>
  <si>
    <t>Kode 42</t>
  </si>
  <si>
    <t>Gas dan Uap</t>
  </si>
  <si>
    <t>Kode 43</t>
  </si>
  <si>
    <t>Penjernihan, Penyediaan dan Penyaluran Air</t>
  </si>
  <si>
    <t>5.</t>
  </si>
  <si>
    <t>Kode 51</t>
  </si>
  <si>
    <t>Bangunan Sipil</t>
  </si>
  <si>
    <t>Kode 52</t>
  </si>
  <si>
    <t>Bangunan Listrik dan Komunikasi</t>
  </si>
  <si>
    <t>6.</t>
  </si>
  <si>
    <t>Kode 61</t>
  </si>
  <si>
    <t>Perdagangan Besar</t>
  </si>
  <si>
    <t>Kode 62</t>
  </si>
  <si>
    <t>Perdagangan Eceran</t>
  </si>
  <si>
    <t>Kode 63</t>
  </si>
  <si>
    <t>Rumah Makan</t>
  </si>
  <si>
    <t>Kode 64</t>
  </si>
  <si>
    <t>Hotel dan Penginapan</t>
  </si>
  <si>
    <t>7.</t>
  </si>
  <si>
    <t>Kode 71</t>
  </si>
  <si>
    <t>Angkutan Darat, Angkutan dengan Saluran Pipa</t>
  </si>
  <si>
    <t>Kode 72</t>
  </si>
  <si>
    <t>Angkutan Air</t>
  </si>
  <si>
    <t>Kode 73</t>
  </si>
  <si>
    <t>Angkutan Udara</t>
  </si>
  <si>
    <t>Kode 74</t>
  </si>
  <si>
    <t>Kode 75</t>
  </si>
  <si>
    <t>Komunikasi</t>
  </si>
  <si>
    <t>8.</t>
  </si>
  <si>
    <t>Kode 81</t>
  </si>
  <si>
    <t>Lembaga Keuangan</t>
  </si>
  <si>
    <t>Kode 82</t>
  </si>
  <si>
    <t>Asuransi</t>
  </si>
  <si>
    <t>Kode 83</t>
  </si>
  <si>
    <t>Usaha Persewaan/Jual Beli Tanah, Gedung dan Jasa Perusahaan</t>
  </si>
  <si>
    <t>9.</t>
  </si>
  <si>
    <t xml:space="preserve">Jasa Kemasyarakatan, Sosial dan Perorangan </t>
  </si>
  <si>
    <t>Kode 91</t>
  </si>
  <si>
    <t>Jasa Pemerintahan dan Pertahanan Keamanan</t>
  </si>
  <si>
    <t>Kode 92</t>
  </si>
  <si>
    <t>Jasa Kebersihan dan Sejahtera</t>
  </si>
  <si>
    <t>Kode 93</t>
  </si>
  <si>
    <t xml:space="preserve">Jasa Sosial dan Kemasyarakatan </t>
  </si>
  <si>
    <t>Kode 94</t>
  </si>
  <si>
    <t xml:space="preserve">Jasa Hiburan dan Kebudayaan </t>
  </si>
  <si>
    <t>Kode 95</t>
  </si>
  <si>
    <t>Jasa Perorangan dan Rumah Makan</t>
  </si>
  <si>
    <t>Kode 96</t>
  </si>
  <si>
    <t>Badan Internasional dan Exstrateritorial</t>
  </si>
  <si>
    <t>Dinas Ketenagakerjaan Kab. Muara Enim</t>
  </si>
  <si>
    <t>PT.</t>
  </si>
  <si>
    <t>CV.</t>
  </si>
  <si>
    <t xml:space="preserve">PT. </t>
  </si>
  <si>
    <t>JUMLAH TKI</t>
  </si>
  <si>
    <t>JUMLAH TKA</t>
  </si>
  <si>
    <t>RM.</t>
  </si>
  <si>
    <t>Kec. Rambang Niru</t>
  </si>
  <si>
    <t>Kec. Empat Petulai Dangku</t>
  </si>
  <si>
    <t>Kec. Panang Enim</t>
  </si>
  <si>
    <t>PT</t>
  </si>
  <si>
    <t>Puncak Mustika Bersama ( Griya Sintesa )</t>
  </si>
  <si>
    <t xml:space="preserve">Satria Artha Niaga ( Grand Zuri ) </t>
  </si>
  <si>
    <t>Eva Catering</t>
  </si>
  <si>
    <t>Financia Multi Finance Kredit Plus</t>
  </si>
  <si>
    <t xml:space="preserve">Feco Kontruksi Utama </t>
  </si>
  <si>
    <t xml:space="preserve">Utama Karya Techindo </t>
  </si>
  <si>
    <t xml:space="preserve">Central Santosa Finance </t>
  </si>
  <si>
    <t xml:space="preserve">Central Maju Motorindo </t>
  </si>
  <si>
    <t xml:space="preserve">Yakult Indonesia Persada </t>
  </si>
  <si>
    <t>Griya Gypsum</t>
  </si>
  <si>
    <t xml:space="preserve">Indotruck Utama </t>
  </si>
  <si>
    <t xml:space="preserve">Columbus </t>
  </si>
  <si>
    <t xml:space="preserve">Summit Oto Finance </t>
  </si>
  <si>
    <t>Pelita Sriwijaya Sejahtera</t>
  </si>
  <si>
    <t>Bagong Dekaka Makmur</t>
  </si>
  <si>
    <t xml:space="preserve">Diyan Abadi Prima </t>
  </si>
  <si>
    <t xml:space="preserve">Nusa Surya Cipta Dana </t>
  </si>
  <si>
    <t xml:space="preserve">Sinar Jati Indah </t>
  </si>
  <si>
    <t>Hexindo Adi Perkasa</t>
  </si>
  <si>
    <t xml:space="preserve">Kopermas </t>
  </si>
  <si>
    <t>Bank Muamalat Indonesia Tbk</t>
  </si>
  <si>
    <t>Bank Sumsel Babel Cbg Muara Enim</t>
  </si>
  <si>
    <t xml:space="preserve">Bank Tabungan Negara </t>
  </si>
  <si>
    <t xml:space="preserve">Bank Central Asia </t>
  </si>
  <si>
    <t xml:space="preserve">Bank Negara Indonesia Capem M. Enim </t>
  </si>
  <si>
    <t xml:space="preserve">Bank Rakyat Indonesia </t>
  </si>
  <si>
    <t xml:space="preserve">Pegadaian Syariah Muara Enim </t>
  </si>
  <si>
    <t xml:space="preserve">Pegadaian </t>
  </si>
  <si>
    <t>Pos Indonesia (Persero)</t>
  </si>
  <si>
    <t>Putra Baswara</t>
  </si>
  <si>
    <t xml:space="preserve">Natafari  </t>
  </si>
  <si>
    <t>Duta Sekundang Muara Enim</t>
  </si>
  <si>
    <t xml:space="preserve">Tri Mulya Abadi </t>
  </si>
  <si>
    <t>Trakindo Utama</t>
  </si>
  <si>
    <t>Naya Cipta Anugerah</t>
  </si>
  <si>
    <t>Berkah Rezki Bumi</t>
  </si>
  <si>
    <t xml:space="preserve">Sarwa Karya Wiguna </t>
  </si>
  <si>
    <t>Hasan Karsono Dikara (Spbu Kepur)</t>
  </si>
  <si>
    <t xml:space="preserve">Regintan Wisata </t>
  </si>
  <si>
    <t>Indomarco Prismatama</t>
  </si>
  <si>
    <t>Sumber Alfaria Trijaya Tbk (P.322)</t>
  </si>
  <si>
    <t>Sumber Alfaria Trijaya Tbk (P.437)</t>
  </si>
  <si>
    <t>Sumber Alfaria Trijaya Tbk (P.332)</t>
  </si>
  <si>
    <t>Sumber Alfaria Trijaya Tbk (P.317)</t>
  </si>
  <si>
    <t>Sumber Alfaria Trijaya Tbk</t>
  </si>
  <si>
    <t>Sumber Alfaria Trijaya Tbk (P143)</t>
  </si>
  <si>
    <t>Sumber Alfaria Trijaya Tbk (P.171)</t>
  </si>
  <si>
    <t>Gas Enim Permai</t>
  </si>
  <si>
    <t xml:space="preserve">Putra Niaga </t>
  </si>
  <si>
    <t>Andalas Sinar Nusantara</t>
  </si>
  <si>
    <t>Adiandra Jaya</t>
  </si>
  <si>
    <t xml:space="preserve">Federal Internasional Finance </t>
  </si>
  <si>
    <t>Trijaya Surya Gemilang (Apotek)</t>
  </si>
  <si>
    <t xml:space="preserve">Citra Prabu Media </t>
  </si>
  <si>
    <t>Amna Spbu 24.313.43 Muara Enim</t>
  </si>
  <si>
    <t>Srikandi Utama Makmur</t>
  </si>
  <si>
    <t>Trans Dana Profitri</t>
  </si>
  <si>
    <t>Gerbang Kencana Sakti</t>
  </si>
  <si>
    <t>Perusda M.Enim (Griya Serasan Sekundang)</t>
  </si>
  <si>
    <t xml:space="preserve">Remen'S </t>
  </si>
  <si>
    <t xml:space="preserve">Karya Modern </t>
  </si>
  <si>
    <t xml:space="preserve">Anugerah Kencana Motor </t>
  </si>
  <si>
    <t>Remen'S Mart</t>
  </si>
  <si>
    <t>Toko Sumber Logam</t>
  </si>
  <si>
    <t xml:space="preserve">Toko Citra Logam </t>
  </si>
  <si>
    <t xml:space="preserve">Hotel Citra </t>
  </si>
  <si>
    <t>Hotel Mitra</t>
  </si>
  <si>
    <t>Toko Aneka Elektronik (Muara Enim)</t>
  </si>
  <si>
    <t>Toko Bali Muara Enim</t>
  </si>
  <si>
    <t>Dapur Cantik Mart</t>
  </si>
  <si>
    <t>Diva Mart</t>
  </si>
  <si>
    <t xml:space="preserve">Koperasi Simpan Pinjam Cipta Karya </t>
  </si>
  <si>
    <t xml:space="preserve">Koperasi Rukun Abadi </t>
  </si>
  <si>
    <t>Klinik Al - Fitrah</t>
  </si>
  <si>
    <t>Rumah Bersalin Az Zahra</t>
  </si>
  <si>
    <t>Serasan Sekundang Mandiri</t>
  </si>
  <si>
    <t>Jl. Karet No.70 Kel. Air Lintang Muara Enim</t>
  </si>
  <si>
    <t xml:space="preserve">Jl. Jenderal Sudirman No. 140 Talang Jawa Muara Enim </t>
  </si>
  <si>
    <t>Jl. Ir. H. Juanda No. 85 Muara Enim</t>
  </si>
  <si>
    <t xml:space="preserve">Jl. Jenderal Sudirman Kel. Tungkal Muara Enim </t>
  </si>
  <si>
    <t xml:space="preserve">Jl. Jenderal Sudirman No. 77 Muara Enim </t>
  </si>
  <si>
    <t xml:space="preserve">Jl. Proklamasi No. 125 Muara Enim </t>
  </si>
  <si>
    <t xml:space="preserve">Jl Lintas Sumatera Km I Rt 02 Rw 01 Kel Pasar I Kec  </t>
  </si>
  <si>
    <t>Desa Tj. Raja Kec. Muara Enim</t>
  </si>
  <si>
    <t xml:space="preserve">Jl. Jenderal Sudirman Muara Enim </t>
  </si>
  <si>
    <t xml:space="preserve">Jl. Kepur No. 8 Muara Enim </t>
  </si>
  <si>
    <t xml:space="preserve">Jl. Cut Nyak Dien No. 7  Kel. Tungkal Muara Enim </t>
  </si>
  <si>
    <t>Jl. Hti Ds. Muara Lawai Kec. Muara Enim</t>
  </si>
  <si>
    <t>Jl. Proklamasi No. 50 Muara Enim</t>
  </si>
  <si>
    <t xml:space="preserve">Jl. Veteran Gang Rukun Damai Muara Enim </t>
  </si>
  <si>
    <t xml:space="preserve">Jl. Jenderal Sudirman Talang Jawa Muara Enim </t>
  </si>
  <si>
    <t xml:space="preserve">Jl. Penukal No. 154 Muara Enim </t>
  </si>
  <si>
    <t xml:space="preserve">Jl. Lintas Palembang - Muara Enim </t>
  </si>
  <si>
    <t xml:space="preserve">Jl. Cut Nyak Dien Tungkal Muara Enim </t>
  </si>
  <si>
    <t xml:space="preserve">Jl. A. Yani No 54 B Muara Enim </t>
  </si>
  <si>
    <t>Jl. Jenderal Sudirman No. 88 Muara Enim</t>
  </si>
  <si>
    <t xml:space="preserve">Jl. Jenderal Sudirman No 160 Muara Enim </t>
  </si>
  <si>
    <t xml:space="preserve">Jl. Jenderal Sudirman No 78 Muara Enim </t>
  </si>
  <si>
    <t xml:space="preserve">Jl. Jenderal Sudirman No 72 Muara Enim </t>
  </si>
  <si>
    <t xml:space="preserve">Jl. Jenderal Sudirman No. 29 Muara Enim </t>
  </si>
  <si>
    <t xml:space="preserve">Jl. Jenderal Sudirman No 88 Muara Enim </t>
  </si>
  <si>
    <t xml:space="preserve">Jl. Jenderal Sudirman </t>
  </si>
  <si>
    <t xml:space="preserve">Jl. Saleh Kidam No 1 Muara Enim </t>
  </si>
  <si>
    <t>Jl. Jenderal Sudirman No. 99 Muara Enim</t>
  </si>
  <si>
    <t>Jl.Kopral Syafei No.09 Pelita Sari</t>
  </si>
  <si>
    <t>Kab. Muara Enim</t>
  </si>
  <si>
    <t>Jl. Lintas Palembang - Muara Enim</t>
  </si>
  <si>
    <t xml:space="preserve">Jl. Pramuka </t>
  </si>
  <si>
    <t>Jl Lintas Palembang Samping Gor Kel Pasar I</t>
  </si>
  <si>
    <t>Jl. Jend Sudirman Samping Panca Motor Kel Pasar I</t>
  </si>
  <si>
    <t>Jl. Jend. Sudirman Depan Stasiun Kel. Pasar I</t>
  </si>
  <si>
    <t>Jl. Dr. Ak Ghani Kel. Tungkal Muara Enim</t>
  </si>
  <si>
    <t>Jl. H. Pangeran Danal Kel.  Muara Enim</t>
  </si>
  <si>
    <t>Jl. Ade Irma Suryani Rt.04 Rw. 08  Kel. Muara Enim</t>
  </si>
  <si>
    <t>Jl. Palembang No. 146 Muara Enim</t>
  </si>
  <si>
    <t>Jalan Perwira Kelurahan Pasar I Pelita Sari</t>
  </si>
  <si>
    <t xml:space="preserve">Jl Jendral Sudirman No.36 </t>
  </si>
  <si>
    <t>Bank Mandiri Kabupaten Muara Enim</t>
  </si>
  <si>
    <t>Jl. Proklamasi Blok A No.2 Muara Enim</t>
  </si>
  <si>
    <t xml:space="preserve">Jl. Inspektur Slamet No. 43A </t>
  </si>
  <si>
    <t xml:space="preserve">Jl. Letnan M.Akip No.226 </t>
  </si>
  <si>
    <t xml:space="preserve">Jl Jend Sudirman No 164 A Kel Pasar I </t>
  </si>
  <si>
    <t xml:space="preserve">Jln Inspektur Slamet </t>
  </si>
  <si>
    <t>Jl Letnan M Zen No 306</t>
  </si>
  <si>
    <t xml:space="preserve">Jl. Lintas Raya Kepur Muara Enim </t>
  </si>
  <si>
    <t xml:space="preserve">Jl Jend Sudirman No 03 Rukun Damai Rt 001 Rw 003 </t>
  </si>
  <si>
    <t xml:space="preserve">Jl Perwira No 01 </t>
  </si>
  <si>
    <t>Jl. Ahmad Yani No.40B Muara Enim</t>
  </si>
  <si>
    <t xml:space="preserve">Jl Jend Sudirman No 26 </t>
  </si>
  <si>
    <t>Gang Pedare Kelurahan Pasar I Muara Enim</t>
  </si>
  <si>
    <t xml:space="preserve">Jl. Bambang Utoyo Depan Statistik Muara Enim </t>
  </si>
  <si>
    <t xml:space="preserve">Jl. Drs. Soebarkah Tangsi Muara Enim </t>
  </si>
  <si>
    <t xml:space="preserve">Jl. Jenderal Sudirman No 46 Muara Enim </t>
  </si>
  <si>
    <t xml:space="preserve">Jl Nuri No 2 </t>
  </si>
  <si>
    <t xml:space="preserve">Bukit Asam ( Persero ) Tbk </t>
  </si>
  <si>
    <t xml:space="preserve">Energi Bumi Sakti </t>
  </si>
  <si>
    <t>Satria Bahana Sarana</t>
  </si>
  <si>
    <t xml:space="preserve">Pama Persada Nusantara </t>
  </si>
  <si>
    <t>Aiti Mitra Utama</t>
  </si>
  <si>
    <t>Bukit Asam Kreatif</t>
  </si>
  <si>
    <t>Madhani Talatah Nusantara</t>
  </si>
  <si>
    <t xml:space="preserve">Besar Cipta Karya </t>
  </si>
  <si>
    <t xml:space="preserve">Lingga Inti Utama </t>
  </si>
  <si>
    <t xml:space="preserve">Lingga Djaya </t>
  </si>
  <si>
    <t xml:space="preserve">Tirta Cahaya Enim </t>
  </si>
  <si>
    <t>Putra Pribumi Lawang Kidul</t>
  </si>
  <si>
    <t>Kokapuda</t>
  </si>
  <si>
    <t xml:space="preserve">Arica </t>
  </si>
  <si>
    <t xml:space="preserve">Cipta Pesona </t>
  </si>
  <si>
    <t xml:space="preserve">Putra Altanim Persada </t>
  </si>
  <si>
    <t>Bintang Duta Mitra</t>
  </si>
  <si>
    <t xml:space="preserve">Agung Praditya </t>
  </si>
  <si>
    <t>Rambungan Lingga Sejahtera</t>
  </si>
  <si>
    <t xml:space="preserve">Flamboyan Sumber Rezeki </t>
  </si>
  <si>
    <t xml:space="preserve">Putra Tirta Buana </t>
  </si>
  <si>
    <t xml:space="preserve">Bhakti Utama </t>
  </si>
  <si>
    <t xml:space="preserve">Tania Jaya </t>
  </si>
  <si>
    <t xml:space="preserve">Citra Satria </t>
  </si>
  <si>
    <t>Mirasa Tritama</t>
  </si>
  <si>
    <t xml:space="preserve">Duta Karya Enim </t>
  </si>
  <si>
    <t xml:space="preserve">Putra Enim </t>
  </si>
  <si>
    <t xml:space="preserve">Andara Reksa Prima </t>
  </si>
  <si>
    <t xml:space="preserve">Supra Bakti Mandiri </t>
  </si>
  <si>
    <t>Tirta Anugerah Utama</t>
  </si>
  <si>
    <t xml:space="preserve">Dwi Farsha Jaya </t>
  </si>
  <si>
    <t xml:space="preserve">Delta Sejahtera Bersama </t>
  </si>
  <si>
    <t xml:space="preserve">Pelawe Jaya </t>
  </si>
  <si>
    <t xml:space="preserve">Putra Sancang Jaya Abadi </t>
  </si>
  <si>
    <t xml:space="preserve">Lematang </t>
  </si>
  <si>
    <t>Enim Jaya</t>
  </si>
  <si>
    <t>Arjuna Mas Abadi</t>
  </si>
  <si>
    <t>Investasi Global Utama</t>
  </si>
  <si>
    <t>Manambang Muara Enim</t>
  </si>
  <si>
    <t xml:space="preserve">Palembang Power Energy </t>
  </si>
  <si>
    <t xml:space="preserve">Permata Enim Lestari </t>
  </si>
  <si>
    <t xml:space="preserve">Nusa Perdana Tatajaya </t>
  </si>
  <si>
    <t xml:space="preserve">Bina Kerja Cemerlang </t>
  </si>
  <si>
    <t xml:space="preserve">Keluarga Damai Lestari </t>
  </si>
  <si>
    <t>Dana Bara Medika</t>
  </si>
  <si>
    <t xml:space="preserve">Jaya Baya </t>
  </si>
  <si>
    <t xml:space="preserve">Dahlia Mitra Mandiri </t>
  </si>
  <si>
    <t xml:space="preserve">Ricon Abadi </t>
  </si>
  <si>
    <t xml:space="preserve">Hutama Karya </t>
  </si>
  <si>
    <t>Tanjung Enim Serasi</t>
  </si>
  <si>
    <t xml:space="preserve">Gerhana Mulia </t>
  </si>
  <si>
    <t xml:space="preserve">Surya Bersinar Putra </t>
  </si>
  <si>
    <t xml:space="preserve">Huadian Bukit Asam Power </t>
  </si>
  <si>
    <t xml:space="preserve">Krakatau Engineering </t>
  </si>
  <si>
    <t>Cahaya Mustika Utama</t>
  </si>
  <si>
    <t>Tanjung Enim Anugerah</t>
  </si>
  <si>
    <t>Bukit Asam Medika</t>
  </si>
  <si>
    <t>Bukit Asam Cross Country Opens</t>
  </si>
  <si>
    <t xml:space="preserve">Tanjung Prima </t>
  </si>
  <si>
    <t xml:space="preserve">Bersama Enim Mandiri </t>
  </si>
  <si>
    <t>Parindo Creassita</t>
  </si>
  <si>
    <t xml:space="preserve">Aerotrans Service Indonesia </t>
  </si>
  <si>
    <t xml:space="preserve">Mandiri Jaya </t>
  </si>
  <si>
    <t>Apollo Tekhnic</t>
  </si>
  <si>
    <t>Koperasi Wijaya Kesuma</t>
  </si>
  <si>
    <t>Bukit Multi Investasi</t>
  </si>
  <si>
    <t xml:space="preserve">Adhi Karya </t>
  </si>
  <si>
    <t xml:space="preserve">Global Sarana Elektrik </t>
  </si>
  <si>
    <t>Bukit Pembangkit Innovative</t>
  </si>
  <si>
    <t>Dulang Prima Group</t>
  </si>
  <si>
    <t>Kopenba</t>
  </si>
  <si>
    <t>Koperasi Berkah Mandiri</t>
  </si>
  <si>
    <t>Gema Putra Buana</t>
  </si>
  <si>
    <t xml:space="preserve">Sumber Alfaria Trijaya Tbk </t>
  </si>
  <si>
    <t xml:space="preserve">Yayasan Bukit Asam </t>
  </si>
  <si>
    <t>Yayasan Keluarga Besar Bukit Asam</t>
  </si>
  <si>
    <t>Koperasi Usaha Karya</t>
  </si>
  <si>
    <t>Koperasi Anugerah</t>
  </si>
  <si>
    <t>Koperasi Serba Usaha Sepakat</t>
  </si>
  <si>
    <t>Bengkel Karya Utama</t>
  </si>
  <si>
    <t>Bengkel Bubut Sinar Surya Tehnik 2</t>
  </si>
  <si>
    <t>Jl. Parigi No. 1 Tanjung Enim Kec. Lawang Kidul</t>
  </si>
  <si>
    <t>Jl. Parigi Dalam No. 8 Tanjung Enim Kec. Lawang Kidul</t>
  </si>
  <si>
    <t xml:space="preserve">Jl. Parigi Tanjung Enim Kec. Lawang Kidul </t>
  </si>
  <si>
    <t xml:space="preserve">Jl. Raya Km 2 Desa Lingga Kec. Lawang Kidul </t>
  </si>
  <si>
    <t xml:space="preserve">Jl. Raya Km 12 Desa Lingga Tanjung Enim </t>
  </si>
  <si>
    <t>Jl. Mayor Ruslan/Rhody Rt.02 Ds. Lingga Kec. Lawang Kidul</t>
  </si>
  <si>
    <t xml:space="preserve">Desa Lingga Kec. Lawang Kidul </t>
  </si>
  <si>
    <t xml:space="preserve">Jl. Baturaja - Karang Asam No. 44 Rt. 007 Rw. 001 </t>
  </si>
  <si>
    <t xml:space="preserve">Jl. Duta No. 17 Tanjung Enim </t>
  </si>
  <si>
    <t xml:space="preserve">Jl Wil Barat Dusun  Tanjung Enim </t>
  </si>
  <si>
    <t xml:space="preserve">Jl. S. Parman Tegal Rejo Tanjung Enim </t>
  </si>
  <si>
    <t xml:space="preserve">Desa Lingga No. 461 Tanjung Enim </t>
  </si>
  <si>
    <t xml:space="preserve">Jl. Merapi  No. 4 Talang Jawa Tanjung Enim </t>
  </si>
  <si>
    <t xml:space="preserve">Jl. Mayor Salim Baturaja No. 1961 Tanjung Enim </t>
  </si>
  <si>
    <t xml:space="preserve">Tegal Rajo Tanjung Enim Kec. Lawang Kidul </t>
  </si>
  <si>
    <t xml:space="preserve">Jl. Dusun Tanjung No. 391 Tanjung Enim </t>
  </si>
  <si>
    <t xml:space="preserve">Jl. Bukit Munggu Rt. 02 Rw. 05 Kel. Pasar Tanjung Enim </t>
  </si>
  <si>
    <t xml:space="preserve">Desa Tegal Rejo Rt 11 Tanjung Enim </t>
  </si>
  <si>
    <t>Jl. Baturaja No 247 Dusun Iii Desa Darmo Kec. Lawang Kidul</t>
  </si>
  <si>
    <t xml:space="preserve">Jl. Abadi Sidomulyo Tanjung Enim </t>
  </si>
  <si>
    <t xml:space="preserve">Jl. Sentosa Sidomulyo Talang Jawa Tanjung Enim </t>
  </si>
  <si>
    <t>Desa Lingga Tanjung Enim Kec. Lawang Kidul</t>
  </si>
  <si>
    <t xml:space="preserve">Jl. Lingga Raya Km 5 Tanjung Enim Kec. Lawang Kidul </t>
  </si>
  <si>
    <t>Jl. Raya Mandala Tj. Enim Kec. Lawang Kidul</t>
  </si>
  <si>
    <t>Tanjung Enim Kec. Lawang Kidul</t>
  </si>
  <si>
    <t>Desa Darmo Kec. Lawang Kidul</t>
  </si>
  <si>
    <t xml:space="preserve">Jl. Kaktus Rt. 01 Rw. 9 Kec. Lawang Kidul </t>
  </si>
  <si>
    <t xml:space="preserve">Jl. Mayor Hadi No. 469 Tanjung Enim </t>
  </si>
  <si>
    <t xml:space="preserve">Jl. Lingga Raya Tanjung Enim </t>
  </si>
  <si>
    <t xml:space="preserve">Jl. Raya Lingga Tanjung Enim </t>
  </si>
  <si>
    <t xml:space="preserve">Jl. Pasar Bawah No.1110 Rt.04 Rw.03 </t>
  </si>
  <si>
    <t>Jl Gereja Lama No 934 Talang Jawa Tanjung Enim</t>
  </si>
  <si>
    <t xml:space="preserve">Jl. Sidomulyo I Talang Jawa Tanjung Enim </t>
  </si>
  <si>
    <t>Jl. Merapi No. 4 Tanjung Enim Kec. Lawang Kidul</t>
  </si>
  <si>
    <t xml:space="preserve">Jl. Talang Gabus No. 132 Tanjung Enim </t>
  </si>
  <si>
    <t xml:space="preserve">Jl. Duta No 393 Tanjung Enim </t>
  </si>
  <si>
    <t xml:space="preserve">Jl. May Hadi Saringan Utara Tanjung Enim </t>
  </si>
  <si>
    <t xml:space="preserve">Jl. Angsara No. Ii Tanjung Enim </t>
  </si>
  <si>
    <t>Tambang Air Laya Tanjung Enim Kec. Lawang Kidul</t>
  </si>
  <si>
    <t xml:space="preserve">Jl Baturaja Ds Ii Rt 003 Rw 002 Desa Keban Agung </t>
  </si>
  <si>
    <t xml:space="preserve">Jl. Jawa No. 359 Rt. 004 Rw. 001 Tanjung Enim </t>
  </si>
  <si>
    <t>Bukit Asam Tanjung Enim</t>
  </si>
  <si>
    <t>Jl. Baturaja No. 35 Pasar Tanjung Enim</t>
  </si>
  <si>
    <t xml:space="preserve">Jl. Suyitno No. 497 Tegal Rejo Tanjung Enim </t>
  </si>
  <si>
    <t xml:space="preserve">Talang Jawa Tanjung Enim </t>
  </si>
  <si>
    <t xml:space="preserve">Jl Sentosa Sidomulyo I Talang Jawa Rt 02 Rw 04 </t>
  </si>
  <si>
    <t xml:space="preserve">Jl. Pasar Bawah Tanjung Enim </t>
  </si>
  <si>
    <t>Lingkar Gunung Kembang Kec. Lawang Kidul</t>
  </si>
  <si>
    <t>Jl. Abdi Sidomulyo I Tanjung Enim</t>
  </si>
  <si>
    <t xml:space="preserve">Tanjung Enim </t>
  </si>
  <si>
    <t>Jl. Parigi No. 34 Tanjung Enim</t>
  </si>
  <si>
    <t>Jl. Akib No. 561 Saringan Utara Kec. Lawang Kidul</t>
  </si>
  <si>
    <t>Jl. A. Yani Telkom Tj Enim Kec. Lawang Kidul</t>
  </si>
  <si>
    <t>Jl. Raya Baturaja Keban Agung Kec. Lawang Kidul</t>
  </si>
  <si>
    <t>Jl. Lintas Sumatera Ds. Darmo Kec. Lawang Kidul</t>
  </si>
  <si>
    <t>Komp. Pjka Ss Kel. Pasar Tj Enim Kec. Lawang Kidul</t>
  </si>
  <si>
    <t>Jl. Kenanga No. 997 Karang Asam Kec. Lawang Kidul</t>
  </si>
  <si>
    <t>Jl. Saily Rt. 07 Dusun 03 Tegal Rejo Kec. Lawang Kidul</t>
  </si>
  <si>
    <t>Jl. Baturaja No. 104 Pasar Tj Enim Kec. Lawang Kidul</t>
  </si>
  <si>
    <t>Jl. Joyodarmo Desa Tegal Rejo Kec. Lawang Kidul</t>
  </si>
  <si>
    <t>Jl. Lingga Raya Kec. Lawang Kidul</t>
  </si>
  <si>
    <t>Jl. Lingga Raya No. 943 Kopkar Bukit Asam Kec. Lawang Kidul</t>
  </si>
  <si>
    <t>Jl. Lingga Raya No. 295 Ds. 04 Desa Lingga Kec. Lawang Kidul</t>
  </si>
  <si>
    <t>Jl. Kiemas Rt.03 Rw.10 Kec. Lawang Kidul</t>
  </si>
  <si>
    <t xml:space="preserve">Jl. Lintas Baturaja No. 651 Tanjung Enim </t>
  </si>
  <si>
    <t xml:space="preserve">Jl Parigi No 1 Tanjung Enim </t>
  </si>
  <si>
    <t>Jl Jurang Parigi Dalam No 8</t>
  </si>
  <si>
    <t>Jl. Baturaja No. 355 Tj. Enim Kec. Lawang Kidul</t>
  </si>
  <si>
    <t>Jl. Lingkar Tenis Tj Enim Kec. Lawang Kidul</t>
  </si>
  <si>
    <t>Jl. Pasar Bawah No. 533 Kel. Pasar Tanjung Enim</t>
  </si>
  <si>
    <t>Jl Baturaja Tanjung Enim</t>
  </si>
  <si>
    <t>Talang Gabus Tanjung Enim</t>
  </si>
  <si>
    <t>Jl Lintas Sumatera Km 3 Desa Lingga Kec. Lwg Kidul</t>
  </si>
  <si>
    <t>KSU Permai Berdikari</t>
  </si>
  <si>
    <t xml:space="preserve">Angkasa Primatama Enim </t>
  </si>
  <si>
    <t xml:space="preserve">PP Urban </t>
  </si>
  <si>
    <t xml:space="preserve">PDAM Lematang Cabang Tanjung Enim </t>
  </si>
  <si>
    <t xml:space="preserve">BPJS Kesehatan </t>
  </si>
  <si>
    <t xml:space="preserve">BPJS Ketenagakerjaan </t>
  </si>
  <si>
    <t>BNI Syariah</t>
  </si>
  <si>
    <t>Jl. SMB II Kel. Air Lintang Muara Enim</t>
  </si>
  <si>
    <t>Jl. HTI Ds. Lubuk Amplas Kec. Muara Enim</t>
  </si>
  <si>
    <t>Jl. SMB II Depan Rsud Hm Rabain Kel. Air Lintang</t>
  </si>
  <si>
    <t>Jl. dr. Ak Ghani Rt.02 Rw. 03 Kel. Tungkal Muara Enim</t>
  </si>
  <si>
    <t xml:space="preserve">Jl. RSS Darussalam Blok A12 Rt.03 Rw.03 </t>
  </si>
  <si>
    <t xml:space="preserve">Jl. SMB II Kel Pasal II Muara Enim </t>
  </si>
  <si>
    <t xml:space="preserve">Jl. Angkatan 45 No. 10 Kel. Pasar II Muara Enim  </t>
  </si>
  <si>
    <t xml:space="preserve">Jl.  SMB II Kel. Pasar II Muara Enim </t>
  </si>
  <si>
    <t xml:space="preserve">Jl. Pramuka II  No. 194 Muara Enim </t>
  </si>
  <si>
    <t xml:space="preserve">Jl. Jenderal Sudirman Kel. Pasar II  Muara Enim </t>
  </si>
  <si>
    <t xml:space="preserve">Jl. Idham No 112 Kel. Pasar II Muara Enim </t>
  </si>
  <si>
    <t>Jl. Jenderal Sudirman No. 1b Tlg Jawa Muara Enim</t>
  </si>
  <si>
    <t>Jl Permai Kel Ps. II Muara Enim</t>
  </si>
  <si>
    <t xml:space="preserve">Jl Sriwijaya No 185 Rt 001 Rw 002 Kelurahan Pasar III </t>
  </si>
  <si>
    <t>Jl. Pasar Pagi Tanah Abang Kel. Pasar III</t>
  </si>
  <si>
    <t>Jl. Jend. Sudirman Talang Jawa  Kel. Pasar III</t>
  </si>
  <si>
    <t>Jl. Jend. Sudirman Talang Jawa  Atas Kel. Pasar III</t>
  </si>
  <si>
    <t>Jl. SMB II Depan Rumah Dinas Bupati Kel. Pasar II</t>
  </si>
  <si>
    <t>Jl. Jend. Sudirman Rt.03 Rw. 03  Ps. III Muara Enim</t>
  </si>
  <si>
    <t>Jl.  SMB II Samping SMPN 1 Muara Enim</t>
  </si>
  <si>
    <t xml:space="preserve">Jl. SMB II No 386 Kel. Pasar II Muara Enim </t>
  </si>
  <si>
    <t xml:space="preserve">Jl. Letnan Y. Yakub No. 114 Rt. 01 Rw. 01 Kel. Pasar II  </t>
  </si>
  <si>
    <t>Jl Angkatan 45 No 416B Kelurahan Pasar II</t>
  </si>
  <si>
    <t>Jl.Isman Hamid No.90 Muara Enim</t>
  </si>
  <si>
    <t>Jl Angkatan 45  Kelurahan Pasar II</t>
  </si>
  <si>
    <t>Jl. SMB II No. 49 Muara Enim</t>
  </si>
  <si>
    <t>Kel. Pasar II  M.Enim</t>
  </si>
  <si>
    <t>Jl Pramuka IV No 330 Rt 004 Rw 002 Kel Pasar II</t>
  </si>
  <si>
    <t xml:space="preserve"> Jl. Letnan Idham No. 298 Kel. Pasar II Muara </t>
  </si>
  <si>
    <t>Notaris Syailendra Prabu Yuda SH</t>
  </si>
  <si>
    <t>Notaris Af-Furoh, SH</t>
  </si>
  <si>
    <t xml:space="preserve">Notaris Rolly SH </t>
  </si>
  <si>
    <t>Notaris Desi Puspa Ani, SH</t>
  </si>
  <si>
    <t xml:space="preserve">RM. </t>
  </si>
  <si>
    <t>Notaris dan PPAT Akhmad Wasil, SH</t>
  </si>
  <si>
    <t>RSUD dr. H. Mohamad Rabain (Kebersihan &amp; Satpam)</t>
  </si>
  <si>
    <t>Notaris / PPAT Bambang Hermanto SH</t>
  </si>
  <si>
    <t>Sederhana</t>
  </si>
  <si>
    <t xml:space="preserve">Sirah Pulau Tambang MTBU Tanjung Enim </t>
  </si>
  <si>
    <t>BTN Mandala Blok K-15 Rt.03 Rw.12 Tanjung Enim</t>
  </si>
  <si>
    <t>Koperasi Berkah Bersama (KBB)</t>
  </si>
  <si>
    <t>Andalas Cemerlang</t>
  </si>
  <si>
    <t>Jl. Stasiun No. 8 Lingga Tanjung Enim</t>
  </si>
  <si>
    <t xml:space="preserve">Swakarya Insan Mandiri </t>
  </si>
  <si>
    <t xml:space="preserve">Jl. Gresik  No. 4 D Rt. 20 Rw. 05 Tanjung Enim </t>
  </si>
  <si>
    <t xml:space="preserve">Wahana Inti Nanendra </t>
  </si>
  <si>
    <t>Setiawan Anugrah Pratama</t>
  </si>
  <si>
    <t>Jl. Baturaja Ds Keban Agung Kec. Lawang Kidul</t>
  </si>
  <si>
    <t>Kanitra Mitra Jaya Utama</t>
  </si>
  <si>
    <t>Andalan Anak Bangsa</t>
  </si>
  <si>
    <t>Adil Utama</t>
  </si>
  <si>
    <t xml:space="preserve">Wella Utama Mandiri </t>
  </si>
  <si>
    <t xml:space="preserve">Jl Duta Wilayah Timur Rt. 01 Rw.03 Tanjung Enim </t>
  </si>
  <si>
    <t xml:space="preserve">Surfindo Prima Utama  </t>
  </si>
  <si>
    <t xml:space="preserve">Jl. Mayor Hadi Saringan Utara Tanjung Enim </t>
  </si>
  <si>
    <t xml:space="preserve">BPR Gerbang Serasan </t>
  </si>
  <si>
    <t xml:space="preserve">Jl. Inspektur Slamet Kel. Pasar 2 Muara Enim </t>
  </si>
  <si>
    <t xml:space="preserve">Gilang Enim Pratama </t>
  </si>
  <si>
    <t xml:space="preserve">Jl. Tanjung No. 5 Mandala Tanjung Enim </t>
  </si>
  <si>
    <t>Mutiara Lawang Kidul</t>
  </si>
  <si>
    <t xml:space="preserve">Jl. Kamboja Rt. 14 Rw. 02 No. 27 Tegal Rejo Tanjung Enim </t>
  </si>
  <si>
    <t xml:space="preserve">BTN Air Paku Blok 2 No. 21 Tanjung Enim </t>
  </si>
  <si>
    <t>Dusun IV Desa Lingga Kecamatan Lawang Kidul</t>
  </si>
  <si>
    <t xml:space="preserve">BTN Air Paku Tanjung Enim Kec. Lawang Kidul </t>
  </si>
  <si>
    <t>Blok C No 20 BTN Air Paku Tanjung Enim Kec. Lawang Kidul</t>
  </si>
  <si>
    <t>Base Camp Site Usoc Jl. Kiemas Rt 03 Tegal Rejo Tjg Enim</t>
  </si>
  <si>
    <t xml:space="preserve">Jl. Alamada I Block C No. 9 BTN Air Paku Tanjung Enim </t>
  </si>
  <si>
    <t>BTN Air Paku Kec. Lawang Kidul</t>
  </si>
  <si>
    <t xml:space="preserve">Jobsite  PTBA Tanjung Enim </t>
  </si>
  <si>
    <t>Jl Raya BTN Air Paku No 8 Tanjung Enim</t>
  </si>
  <si>
    <t xml:space="preserve">Jl. Raya SMA BA Talang Jawa No. 3 Tanjung Enim </t>
  </si>
  <si>
    <t>Komplek PTBA Tanjung Enim Kec. Lawang Kidul</t>
  </si>
  <si>
    <t>Jobsite PT. SBS Tanjung Enim</t>
  </si>
  <si>
    <t xml:space="preserve">Jl. Raya BTN Air Paku Tanjung Enim </t>
  </si>
  <si>
    <t>Jl. Negara Km. 3,5 Desa Lingga Tjg Enim Kec. Lawang Kidul</t>
  </si>
  <si>
    <t>Komplek Perumahan PTBA No C47 Tanjung Enim</t>
  </si>
  <si>
    <t>Jl. Lingga Raya No.10 Tanjung Enim Jobsite United Tractors</t>
  </si>
  <si>
    <t xml:space="preserve">Banko Barat Tanjung Enim </t>
  </si>
  <si>
    <t>Jl. Kiemas tn Air Paku Kec. Lawang Kidul</t>
  </si>
  <si>
    <t>Jl.BTN Air Paku Kel. Tj Enim Kec. Lawang Kidul</t>
  </si>
  <si>
    <t>Jl. Raya BTN Air Paku Kel. Tj Enim</t>
  </si>
  <si>
    <t xml:space="preserve">Jl. Letnan Yakub Kel Pasar II Muara Enim </t>
  </si>
  <si>
    <t>Jl. Inspektur Slamet Pasar Lama Kel Pasar II Muara Enim</t>
  </si>
  <si>
    <t>Jl A Yani Muara Enim</t>
  </si>
  <si>
    <t>Jl. Laskar Ujang Hamid No 85 Muara Enim</t>
  </si>
  <si>
    <t>United Tractors</t>
  </si>
  <si>
    <t>Wahana Inti Narendra</t>
  </si>
  <si>
    <t>Jl. SMB II No. 368 A-B Muara Enim</t>
  </si>
  <si>
    <t>Swakarya Insan Mandiri</t>
  </si>
  <si>
    <t>BITA Enercon</t>
  </si>
  <si>
    <t>Tiga Putra Bersaudara</t>
  </si>
  <si>
    <t>Duta Sejahtera Bersama</t>
  </si>
  <si>
    <t xml:space="preserve">Jl. Abadi Sidomulyo  1 No. 678Tanjung Enim </t>
  </si>
  <si>
    <t>Putratama Satya Bhakti</t>
  </si>
  <si>
    <t>Jl. Jendral Sudirman Stasiun PT.KAI Muara Enim</t>
  </si>
  <si>
    <t>Aji Mas Abadi</t>
  </si>
  <si>
    <t>Jl. Mayor M. Rhody No.674 Tanjung Enim</t>
  </si>
  <si>
    <t xml:space="preserve">Koperasi  Simpan Pinjam Mitra Sejati </t>
  </si>
  <si>
    <t>Mulia Sasmita Bhakti</t>
  </si>
  <si>
    <t xml:space="preserve">Jl. Bukit Munggu No.13 Kel. Pasar Tanjung Enim </t>
  </si>
  <si>
    <t>Jl. Lingga Raya Desa Lingga Kec. Lawang Kidul</t>
  </si>
  <si>
    <t>Tunas Agung Lestari</t>
  </si>
  <si>
    <t>Jl. Lapangan Bola RT 02 RW 07 Tlg Jawa Tanjung Enim</t>
  </si>
  <si>
    <t>Rebangun Putra Enim</t>
  </si>
  <si>
    <t xml:space="preserve">Jl. Duta Will Timur No.393 RT 04 RW 03 Tanjung Enim </t>
  </si>
  <si>
    <t>Sukses Inti Solusindo</t>
  </si>
  <si>
    <t>Koperasi Usaha Karya Mandiri</t>
  </si>
  <si>
    <t>Jl. Gereja Bawah No.61 A Talang Jawa Tanjung Enim</t>
  </si>
  <si>
    <t>Wijaya Karya (Persero) Tbk</t>
  </si>
  <si>
    <t xml:space="preserve">Bumi Sawindo Permai </t>
  </si>
  <si>
    <t xml:space="preserve">Bara Anugrah Sejahtera </t>
  </si>
  <si>
    <t>Fortuna Laju Makmur</t>
  </si>
  <si>
    <t>Fortuna Marina Sejahtera</t>
  </si>
  <si>
    <t>Tabara Nedi Energi</t>
  </si>
  <si>
    <t>Bina Sarana Sukses</t>
  </si>
  <si>
    <t>Prima Mulia Sarana Sejahtera</t>
  </si>
  <si>
    <t>Mutiara Indah Anugerah</t>
  </si>
  <si>
    <t>Putra Abadi Berjaya</t>
  </si>
  <si>
    <t>Desa Seleman Kec. Tanjung Agung</t>
  </si>
  <si>
    <t xml:space="preserve">Desa Penyandingan Kec. Tanjung Agung </t>
  </si>
  <si>
    <t>Desa Penyandingan Kec. Tanjung Agung</t>
  </si>
  <si>
    <t>Desa Penyandingan Km. 27 Kec.Tanjung Agung</t>
  </si>
  <si>
    <t>Desa Pulau Panggung Kec. Tanjung Agung</t>
  </si>
  <si>
    <t>Jl. Baturaja Samping Kantor Camat Tj Agung</t>
  </si>
  <si>
    <t>Jl. Baturaja Ds. Tj Lalang Kec. Tj Agung</t>
  </si>
  <si>
    <t xml:space="preserve">Jobsite PLTU Sumsel 8  Desa Tanjung Lalang Kec. Tanjung Agung </t>
  </si>
  <si>
    <t>Pertamina Geothermal Energy</t>
  </si>
  <si>
    <t>Desa Penindaian Kec. Semende Darat Laut</t>
  </si>
  <si>
    <t>Supreme Energi Rantau Dadap</t>
  </si>
  <si>
    <t>Cipta Panji Manunggal</t>
  </si>
  <si>
    <t xml:space="preserve">Ujan Mas Abadi </t>
  </si>
  <si>
    <t xml:space="preserve">Arham </t>
  </si>
  <si>
    <t xml:space="preserve">Baniah Rahmat Utama </t>
  </si>
  <si>
    <t xml:space="preserve">Cipta Futura </t>
  </si>
  <si>
    <t xml:space="preserve">Bank Sumsel Babel Kantor Kas </t>
  </si>
  <si>
    <t>PDAM Lemtang Enim Unit IKK</t>
  </si>
  <si>
    <t xml:space="preserve">Medco E &amp; P Indonesia </t>
  </si>
  <si>
    <t xml:space="preserve">Gunung Megang Energy </t>
  </si>
  <si>
    <t xml:space="preserve">Mega Mas </t>
  </si>
  <si>
    <t xml:space="preserve">Aneka Bumi Pratama </t>
  </si>
  <si>
    <t xml:space="preserve">Lancar Mandiri Abadi </t>
  </si>
  <si>
    <t>Cahaya Multi Dimensi</t>
  </si>
  <si>
    <t xml:space="preserve">Satria Raksa Bumi Nusa </t>
  </si>
  <si>
    <t xml:space="preserve">Bara Lengi Mandiri </t>
  </si>
  <si>
    <t xml:space="preserve">Bank Mandiri ( Persero ) Tbk </t>
  </si>
  <si>
    <t>Sucofindo (Persero)</t>
  </si>
  <si>
    <t xml:space="preserve">Astra Motor Honda </t>
  </si>
  <si>
    <t xml:space="preserve">Desa Bangun Sari Kecamatan Gunung Megang </t>
  </si>
  <si>
    <t xml:space="preserve">Gunung Megang </t>
  </si>
  <si>
    <t xml:space="preserve">Jl. Muara Enim - Prabumulih Kec. Gunung Megang </t>
  </si>
  <si>
    <t xml:space="preserve">Desa Gunung Megang Dalam Kec. Gunung Megang </t>
  </si>
  <si>
    <t>Desa Suka Menanti Desa Gunung Megang</t>
  </si>
  <si>
    <t xml:space="preserve">Gunung Megang Dalam Kec. Gunung Megang </t>
  </si>
  <si>
    <t xml:space="preserve">Dusun I Desa Panang Jaya Kec Gunung Megang </t>
  </si>
  <si>
    <t xml:space="preserve">Jl Inovasi Panang Jaya Kec Gunung Megang </t>
  </si>
  <si>
    <t xml:space="preserve">Jl. Lintas Muara Enim Simpang Trans Kec. Gunung Megang </t>
  </si>
  <si>
    <t>Jl Lintas Muara Enim Ds. Panang Jaya</t>
  </si>
  <si>
    <t xml:space="preserve">PN VII (Persero) Unit Usaha Sungai Lengi </t>
  </si>
  <si>
    <t xml:space="preserve">BRI Unit Gumeg </t>
  </si>
  <si>
    <t>PDAM Lematang Enim Unit Ikk</t>
  </si>
  <si>
    <t>Mitra Energi Gas Sumatera (MEGS)</t>
  </si>
  <si>
    <t>Bank BTPN</t>
  </si>
  <si>
    <t xml:space="preserve">Karya Budi Utama </t>
  </si>
  <si>
    <t>Sumatera Musi Persada</t>
  </si>
  <si>
    <t>Shenhua Guahua Lion Power Indonesia</t>
  </si>
  <si>
    <t>China Energy Engineering Group Guarding Power Engineering</t>
  </si>
  <si>
    <t>Nourheast Electrical Power Contrucion</t>
  </si>
  <si>
    <t xml:space="preserve">Jo China Energy Engineering Group </t>
  </si>
  <si>
    <t>Sriwijaya Setia Sejati (Spbu Cinta Kasih)</t>
  </si>
  <si>
    <t xml:space="preserve">Jl. Lintas Sumatera No. 68 Kec. Belimbing </t>
  </si>
  <si>
    <t xml:space="preserve">Jl Lintas Prabumulih -  Km 126 Talang Padang Desa Dalam </t>
  </si>
  <si>
    <t xml:space="preserve">Cinta Kasih Simpang Belimbing </t>
  </si>
  <si>
    <t>Jl. Negara Kec. Belimbing</t>
  </si>
  <si>
    <t xml:space="preserve">Jl. Lintas Muara Enim Depan Pasar Cinta Kasih </t>
  </si>
  <si>
    <t>Jl. Lintas Palembang-Muara Enim Desa Cinta Kasih Kec. Belimbing</t>
  </si>
  <si>
    <t xml:space="preserve">Simpang Tanjung Kec. Belimbing </t>
  </si>
  <si>
    <t xml:space="preserve">Musi Hutan Persada </t>
  </si>
  <si>
    <t xml:space="preserve">Maju Jaya </t>
  </si>
  <si>
    <t xml:space="preserve">Putra Andal Mandiri </t>
  </si>
  <si>
    <t>Epa Bersaudara</t>
  </si>
  <si>
    <t xml:space="preserve">Global Prima Sarana </t>
  </si>
  <si>
    <t xml:space="preserve">Delapan Benua Khatulistiwa </t>
  </si>
  <si>
    <t xml:space="preserve">Riau Anugerah Mandiri </t>
  </si>
  <si>
    <t xml:space="preserve">Sugiharto Mas Mandiri </t>
  </si>
  <si>
    <t xml:space="preserve">Ariesta Pratama </t>
  </si>
  <si>
    <t xml:space="preserve">Dratama Mulia </t>
  </si>
  <si>
    <t xml:space="preserve">Sumatera Musi Persada </t>
  </si>
  <si>
    <t xml:space="preserve">Agung Jaya Mulya </t>
  </si>
  <si>
    <t xml:space="preserve">Banuayu Ikbal Surya Pratama </t>
  </si>
  <si>
    <t xml:space="preserve">Putra Rimba Nusantara </t>
  </si>
  <si>
    <t xml:space="preserve">Trio Jaya Perkasa </t>
  </si>
  <si>
    <t xml:space="preserve">Vivando Perdana </t>
  </si>
  <si>
    <t xml:space="preserve">Geo Driling </t>
  </si>
  <si>
    <t xml:space="preserve">Kosindo Supratama </t>
  </si>
  <si>
    <t>Kreasi Wana Lestari</t>
  </si>
  <si>
    <t xml:space="preserve">Equipment Reability Management </t>
  </si>
  <si>
    <t>Truba Jaga Karsa</t>
  </si>
  <si>
    <t>Persada Swarna Dwipa</t>
  </si>
  <si>
    <t xml:space="preserve">Brotoseno Jaya </t>
  </si>
  <si>
    <t>Mandailing Niru Utama</t>
  </si>
  <si>
    <t>Yayasan Wana Lestari</t>
  </si>
  <si>
    <t>Mitra Anugerah Nusantara (SPBU Tb.Agung)</t>
  </si>
  <si>
    <t>Desa Jemenang Kec. Rambang Niru</t>
  </si>
  <si>
    <t>Limau Desa Tebat Agung Kec. Rambang Niru</t>
  </si>
  <si>
    <t>Desa Gemawang Kec. Rambang Niru</t>
  </si>
  <si>
    <t>Desa Tebat Agung Kec. Rambang Niru</t>
  </si>
  <si>
    <t>Jl. Niru Tebat Agung Kec. Rambang Niru</t>
  </si>
  <si>
    <t>Jl.Raya Desa Tebat Agung Kec.Rambang Niru</t>
  </si>
  <si>
    <t xml:space="preserve">Jl. Niru Tebat Agung Kec. Rambang Niru </t>
  </si>
  <si>
    <t xml:space="preserve">Dusun 1 Tebat Agung Kec. Rambang Niru </t>
  </si>
  <si>
    <t>Jl. Niru Tebat Agung Kec. Empat Petulai Dangku</t>
  </si>
  <si>
    <t>Jl.Desa Tebat Agung Kec. Rambang Niru</t>
  </si>
  <si>
    <t>Desa Tebat Agung Kec.Rambang Niru</t>
  </si>
  <si>
    <t>Jl. Bangau Kec. Rambang Niru</t>
  </si>
  <si>
    <t>Dusun Iv Desa Gumawang Kec. Rambang Niru</t>
  </si>
  <si>
    <t>Desa Tebat Agung Kec Rambang Niru</t>
  </si>
  <si>
    <t>Dusun IV Kel. Tebat Agung Kec. Rambang Niru</t>
  </si>
  <si>
    <t xml:space="preserve">Jl.Niru Tebat Agung Kec. Rambang Niru </t>
  </si>
  <si>
    <t xml:space="preserve">PN VII Unit Usaha Suni </t>
  </si>
  <si>
    <t>Pertamina Asset II Field Limau</t>
  </si>
  <si>
    <t xml:space="preserve">Lematang Coal Lestari </t>
  </si>
  <si>
    <t xml:space="preserve">Musi Prima Coal </t>
  </si>
  <si>
    <t xml:space="preserve">Inti Bumi Mas </t>
  </si>
  <si>
    <t>Sinar Anyar Abadi</t>
  </si>
  <si>
    <t>Absolute Services</t>
  </si>
  <si>
    <t>Nusareka Prima Engineering</t>
  </si>
  <si>
    <t xml:space="preserve">Rahmat Kelantan Sakti </t>
  </si>
  <si>
    <t>Bermuda Nusantara Indonesia</t>
  </si>
  <si>
    <t>Asahi Syuchrotech Indonesia</t>
  </si>
  <si>
    <t xml:space="preserve">Wira Putra Perkasa </t>
  </si>
  <si>
    <t xml:space="preserve">Ikhlas Maju Bersama </t>
  </si>
  <si>
    <t>Taihei Dengyo Indonesia</t>
  </si>
  <si>
    <t>Koperasi Sumber Rezki</t>
  </si>
  <si>
    <t>Desa Gunung Raja Kec. Empat Petulai Dangku</t>
  </si>
  <si>
    <t>Desa Banuayu Kec. Empat Petulai Dangku</t>
  </si>
  <si>
    <t>Dusun I Gunung Raja Kec. Empat Petulai Dangku</t>
  </si>
  <si>
    <t xml:space="preserve">Desa Gunung Raja Kec. Empat Petulai Dangku </t>
  </si>
  <si>
    <t>Desa Kuripan Kec. Empat Petulai Dangku</t>
  </si>
  <si>
    <t>Desa Niru Kec. Empat Petulai Dangku</t>
  </si>
  <si>
    <t>Dusun 2 Desa Gunung Raja Kec. Empat Petulai Dangku</t>
  </si>
  <si>
    <t xml:space="preserve">Dusun 1 Desa Banuayu Kec. Empat Petulai Dangku </t>
  </si>
  <si>
    <t>Tebat Agung Komplek PT. TeL Kec. Empat Petulai Dangku</t>
  </si>
  <si>
    <t xml:space="preserve">Indralaya Agro Lestari </t>
  </si>
  <si>
    <t xml:space="preserve">Desa Patra Tani Kec. Muara Belida </t>
  </si>
  <si>
    <t>Vista Agung Kencana</t>
  </si>
  <si>
    <t>Japfa Comfeed Indonesia Farm Gelumbang 1</t>
  </si>
  <si>
    <t>Japfa Comfeed Indonesia Farm Gelumbang 2</t>
  </si>
  <si>
    <t xml:space="preserve">Perisai Bintang Sakti </t>
  </si>
  <si>
    <t xml:space="preserve">Barata Nusantara Prima </t>
  </si>
  <si>
    <t xml:space="preserve">Multi Breeder Adirama Indonesia </t>
  </si>
  <si>
    <t xml:space="preserve">Empat Pilar Utama </t>
  </si>
  <si>
    <t xml:space="preserve">Sword Security </t>
  </si>
  <si>
    <t>Exspan Metro Gas</t>
  </si>
  <si>
    <t>Jaob Sutan Bangun Lubis</t>
  </si>
  <si>
    <t>Jaya Sakti Mandiri Unggul</t>
  </si>
  <si>
    <t>Sumber Alfaria Trijaya ,Tbk</t>
  </si>
  <si>
    <t>Sumber Alfaria Trijaya ,Tbk ( P 205 )</t>
  </si>
  <si>
    <t>Sumber Alfaria Trijaya ,Tbk ( P 015 )</t>
  </si>
  <si>
    <t>Sumber Alfaria Trijaya ,Tbk ( P 209 )</t>
  </si>
  <si>
    <t>Karya Jaya Sejahtera (SPBU 24.113.133)</t>
  </si>
  <si>
    <t>Bank Mandiri KCP Gelumbang</t>
  </si>
  <si>
    <t>Desa Segayam Kec. Gelumbang</t>
  </si>
  <si>
    <t xml:space="preserve">Jl. Palembang - Prabumulih Km 54 Gelumbang </t>
  </si>
  <si>
    <t>Desa Suka Menang Kec. Gelumbang</t>
  </si>
  <si>
    <t xml:space="preserve">Jl. Plg- Prabumulih Km 56 Desa Gelumbang </t>
  </si>
  <si>
    <t xml:space="preserve">Desa Karang Endang Kec. Gelumbang </t>
  </si>
  <si>
    <t xml:space="preserve">Desa Talang Taling Kec. Gelumbang </t>
  </si>
  <si>
    <t xml:space="preserve">Jl Raya Prabumulih -  Desa Suka Menang Kec Gelumbang </t>
  </si>
  <si>
    <t>Jl. Raya Plg- Prabumulih Km 56 Gelumbang</t>
  </si>
  <si>
    <t>Desa Pedataran Karang Endah Kec. Gelumbang</t>
  </si>
  <si>
    <t>Jl. Raya  Plg - Prabumulih Km. 46 Ds. Segayam Kec. Gelumbang</t>
  </si>
  <si>
    <t>Jl. Raya Gelumbang Kel. Gelumbang</t>
  </si>
  <si>
    <t xml:space="preserve">Jl. Raya Gelumbang Kel.. Gelumbang </t>
  </si>
  <si>
    <t>Jl. Pasirah Mustanum Kec. Gelumbang</t>
  </si>
  <si>
    <t>Jl. Raya Plg - Prabumulih Ds. Talang Taling Kec. Gelumbang</t>
  </si>
  <si>
    <t>Jl. Plg - Prabumulih Karang Endah Kec. Gelumbang</t>
  </si>
  <si>
    <t>Jl. Raya Plg RT. 02 Rw. 01 Kec. Gelumbang</t>
  </si>
  <si>
    <t xml:space="preserve">Jl. Raya Gelumbang RT. 102 Kel. Gelumbang </t>
  </si>
  <si>
    <t xml:space="preserve">Jl. Raya Gelumbang RT. 04 Kel. Gelumbang </t>
  </si>
  <si>
    <t>Surya Subur Lestari</t>
  </si>
  <si>
    <t xml:space="preserve">Suryabumi Agro Langgeng </t>
  </si>
  <si>
    <t xml:space="preserve">Desa Padang Bindu Kec. Benakat </t>
  </si>
  <si>
    <t xml:space="preserve">Kirana Permata </t>
  </si>
  <si>
    <t xml:space="preserve">Roempoen Enam Bersaudara </t>
  </si>
  <si>
    <t xml:space="preserve">Lubai Sawit Nusantra </t>
  </si>
  <si>
    <t>PN VII Unit Usaha Beringin</t>
  </si>
  <si>
    <t xml:space="preserve">Desa Aur Km 44 Kecamatan Lubai </t>
  </si>
  <si>
    <t xml:space="preserve">Desa Negeri Agung Kec. Lubai </t>
  </si>
  <si>
    <t xml:space="preserve">Desa Tanjung Kemala Kec. Lubai </t>
  </si>
  <si>
    <t>Jl. Lintas Prabumulih - Baturaja Simpang Melur Desa Pagar Dewa Kec. Lubai</t>
  </si>
  <si>
    <t>Jl. Lintas Prabumulih - Baturaja Simpang Beringin Kel. Beringin Kec. Lubai</t>
  </si>
  <si>
    <t>Jl. Pagar Gunung Ds. II Ds Kota Raya Kec. Lubai</t>
  </si>
  <si>
    <t>Serasan Sekundang Sawit Mas</t>
  </si>
  <si>
    <t>Desa Lecah Kec. Lubai Ulu</t>
  </si>
  <si>
    <t xml:space="preserve">Alfa Amin Utama </t>
  </si>
  <si>
    <t xml:space="preserve">Jl. Raya Prabumulih Km 16 Lembak </t>
  </si>
  <si>
    <t xml:space="preserve">Jl. Raya Prabumulih - Palembang Km 28 No. 8 Lembak </t>
  </si>
  <si>
    <t>Jl. Plg - Lembak Ds. Lembak</t>
  </si>
  <si>
    <t>Jl. Plg - Lembak Depan Rm. Tahu Sumedang</t>
  </si>
  <si>
    <t>Japfa Comfeed Indonesia Farm Kelekar</t>
  </si>
  <si>
    <t xml:space="preserve">Dusun 1 Menanti Desa Menanti Selatan Kec. Kelekar </t>
  </si>
  <si>
    <t xml:space="preserve">BRI Unit Cinta Kasih </t>
  </si>
  <si>
    <t xml:space="preserve">TAC Pertamina  Gold Water </t>
  </si>
  <si>
    <t>Desa Ujan Mas Kecamatan Ujan Mas</t>
  </si>
  <si>
    <t>Jl. Lintas Prabumulih Desa Tanjung Serian Kecamatan Ujan Mas</t>
  </si>
  <si>
    <t>Desa Ujan Mas Baru Kecamatan Ujan Mas</t>
  </si>
  <si>
    <t xml:space="preserve">BRI  Ujan Mas </t>
  </si>
  <si>
    <t>Makmur</t>
  </si>
  <si>
    <t>Empat Lawang</t>
  </si>
  <si>
    <t>Dua Putri</t>
  </si>
  <si>
    <t xml:space="preserve">GHEMM Indonesia </t>
  </si>
  <si>
    <t>Carang Utama</t>
  </si>
  <si>
    <t xml:space="preserve">SMCC Utama Indonesia </t>
  </si>
  <si>
    <t>Desa Banuayu Kec Empat Petulai Dangku</t>
  </si>
  <si>
    <t xml:space="preserve">Komplek PT. TEL Kec. Empat Petulai Dangku </t>
  </si>
  <si>
    <t>Jl. Plg - Muara Enim Simpang TEL Desa Niru ec. Rambang Niru</t>
  </si>
  <si>
    <t>Jl. Plg - Muara Enim Ds. Tebat Agung ec. Rambang Niru</t>
  </si>
  <si>
    <t>PD.</t>
  </si>
  <si>
    <t>Panca Motor</t>
  </si>
  <si>
    <t>Kecamatan</t>
  </si>
  <si>
    <t>PLTU Sumsel I desa Tanjung Menang Kec. Rambang Niru</t>
  </si>
  <si>
    <t>SDEPCI Indonesia</t>
  </si>
  <si>
    <t>Indo Fudong Konstruksi</t>
  </si>
  <si>
    <t>Daffa Abdi Negara</t>
  </si>
  <si>
    <t>PLTU Sumsel I Kec. Rambang Niru</t>
  </si>
  <si>
    <t>Dusun IV Desa Tebat Agung Kec. Rambang Niru</t>
  </si>
  <si>
    <t>Citra Nusa Mutiara ( Cabang Palembang )</t>
  </si>
  <si>
    <t xml:space="preserve">Trilogi Jaya Sakti </t>
  </si>
  <si>
    <t xml:space="preserve">Sigap Prima Astrea </t>
  </si>
  <si>
    <t xml:space="preserve"> </t>
  </si>
  <si>
    <t xml:space="preserve">Dusun VII Desa Tanjung Baru Kec. Muara Belida </t>
  </si>
  <si>
    <t>Jl. Kiemas No. 8 Rt. 003 Rw. 001 Tegal Rejo Kec. Lawang Kidul</t>
  </si>
  <si>
    <t xml:space="preserve">Jl. Bambang Utoyo </t>
  </si>
  <si>
    <t xml:space="preserve">Jl. Lintas Muara Enim- Pom Bensin Kepur </t>
  </si>
  <si>
    <t>KECAMATAN MUARA ENIM</t>
  </si>
  <si>
    <t>KECAMATAN LAWANG KIDUL</t>
  </si>
  <si>
    <t>KECAMATAN TANJUNG AGUNG</t>
  </si>
  <si>
    <t>KECAMATAN PANANG ENIM</t>
  </si>
  <si>
    <t>KECAMATAN SEMENDE DARAT LAUT</t>
  </si>
  <si>
    <t>KECAMATAN SEMENDE DARAT ULU</t>
  </si>
  <si>
    <t>Desa  Segamit Kecamatan SDU</t>
  </si>
  <si>
    <t>Usaha Jaya Prima Karya</t>
  </si>
  <si>
    <t xml:space="preserve">Lubes Andika Jaya </t>
  </si>
  <si>
    <t xml:space="preserve">Jl. Mangga 2 BTN Keban Agung Blok T.I Tanjung Enim  </t>
  </si>
  <si>
    <t xml:space="preserve">Jl. Proklamasi Air Lintang Kel. Air Lintang </t>
  </si>
  <si>
    <t>Jl. Kirap Remaja Kelurahan Air Lintang</t>
  </si>
  <si>
    <t xml:space="preserve">Desa Perjito Kecamatan Gunung Megang </t>
  </si>
  <si>
    <t xml:space="preserve">Jl. Raya Palembang Desa Panang Jaya Kec. Gunung Megang </t>
  </si>
  <si>
    <t>KECAMATAN BELIMBING</t>
  </si>
  <si>
    <t>KECAMATAN EMPAT PETULAI DANGKU</t>
  </si>
  <si>
    <t>KECAMATAN RAMBANG NIRU</t>
  </si>
  <si>
    <t>KECAMATAN RAMBANG</t>
  </si>
  <si>
    <t>KECAMATAN MUARA BELIDA</t>
  </si>
  <si>
    <t>KECAMATAN BELIDA DARAT</t>
  </si>
  <si>
    <t>KECAMATAN GELUMBANG</t>
  </si>
  <si>
    <t>KECAMATAN BENAKAT</t>
  </si>
  <si>
    <t>KECAMATAN LUBAI</t>
  </si>
  <si>
    <t>KECAMATAN LUBAI ULU</t>
  </si>
  <si>
    <t>KECAMATAN LEMBAK</t>
  </si>
  <si>
    <t>KECAMATAN KELEKAR</t>
  </si>
  <si>
    <t>KECAMATAN SUNGAI ROTAN</t>
  </si>
  <si>
    <t>KECAMATAN SEMENDE DARAT TENGAH</t>
  </si>
  <si>
    <t>KECAMATAN UJAN MAS</t>
  </si>
  <si>
    <t>EPP Darmo Bersaudara</t>
  </si>
  <si>
    <t xml:space="preserve">Jl. Negara Dusun 1 Desa Lembak </t>
  </si>
  <si>
    <t xml:space="preserve">Difari Jaya Damai </t>
  </si>
  <si>
    <t xml:space="preserve">Jl. Baturaja No. 171 Desa Darmo Kec. Lawang Kidul </t>
  </si>
  <si>
    <t xml:space="preserve">Tanjung Otoritas Pratama </t>
  </si>
  <si>
    <t xml:space="preserve">Jl. Rambutan II Blok AB No. 2 Rt. 12 Tanjung Enim </t>
  </si>
  <si>
    <t xml:space="preserve">Desa II Sukamenang Kecamatan Gelumbang </t>
  </si>
  <si>
    <t xml:space="preserve">Sukses Inti Solusindo </t>
  </si>
  <si>
    <t>Jl. Raya Gelumbang Desa Segayam</t>
  </si>
  <si>
    <t xml:space="preserve">Sumber Alfaria Trijaya ,Tbk </t>
  </si>
  <si>
    <t xml:space="preserve">Jasa Medika Utama </t>
  </si>
  <si>
    <t xml:space="preserve">Saka Hotel dan Apartemen </t>
  </si>
  <si>
    <t xml:space="preserve">Perumahan Bukit Asam Kec. Lawang Kidul </t>
  </si>
  <si>
    <t xml:space="preserve">Berlian Inti Mekar </t>
  </si>
  <si>
    <t xml:space="preserve">Pusaka Bumi Transportasi </t>
  </si>
  <si>
    <t>Jobsite SBS Tanjung Enim Kec. Lawang Kidul</t>
  </si>
  <si>
    <t>Prima Karya Sarana Sejahtera</t>
  </si>
  <si>
    <t>Jonsite SBS Tanjung Enim</t>
  </si>
  <si>
    <t>Primatama Energi Nusantara</t>
  </si>
  <si>
    <t>Gardha Bakti Nusantara</t>
  </si>
  <si>
    <t>Desa Darmo Jobsite MME Kec. Lawang Kidul</t>
  </si>
  <si>
    <t>Jl. Raya Keban Agung Ds. Keban Agung No. 19  Kec. Lwg Kidul</t>
  </si>
  <si>
    <t>Job Site PLTU SUMSEL 8 Desa Tanjung Lalang Kec. Tanjung Agung</t>
  </si>
  <si>
    <t xml:space="preserve">Jobsite PGU Desa Tanjung Lalang Kec. Tanjung Agung </t>
  </si>
  <si>
    <t>Kobexindo</t>
  </si>
  <si>
    <t>Jobsite SBP Desa Seleman Kec. Tanjung Agung</t>
  </si>
  <si>
    <t>Jasa Angkutan Sejahtera</t>
  </si>
  <si>
    <t>Terra Resources</t>
  </si>
  <si>
    <t>Mandiri Kita Sukses</t>
  </si>
  <si>
    <t>Sumatera Petro Niaga</t>
  </si>
  <si>
    <t>AKR Corporindo Tbk</t>
  </si>
  <si>
    <t>Bumi Khatulistiwa Bersama</t>
  </si>
  <si>
    <t>Maju Global Transindo</t>
  </si>
  <si>
    <t>Garuda Marte</t>
  </si>
  <si>
    <t>Elnusa Petrofin</t>
  </si>
  <si>
    <t>Tanjung Buhuk Tanjung Enim</t>
  </si>
  <si>
    <t>Trijaya Medical Center</t>
  </si>
  <si>
    <t>Perusahaan Gas Negara</t>
  </si>
  <si>
    <t>PLTU Job Site Sumsel 1</t>
  </si>
  <si>
    <t xml:space="preserve">Putra Abadi Berjaya </t>
  </si>
  <si>
    <t>Putra Adiguna SEjahtera</t>
  </si>
  <si>
    <t xml:space="preserve">Lingga Utama </t>
  </si>
  <si>
    <t xml:space="preserve">DHI </t>
  </si>
  <si>
    <t xml:space="preserve">FIKA </t>
  </si>
  <si>
    <t xml:space="preserve">Job Site WIKA Kec. Lawang Kidul </t>
  </si>
  <si>
    <t xml:space="preserve">Indo Global Security </t>
  </si>
  <si>
    <t>Srikandi Multi Rental</t>
  </si>
  <si>
    <t>Site PTBA Tanjung Enim</t>
  </si>
  <si>
    <t xml:space="preserve">Dusun VII Gunung Megang Dalam Kec. Gunung Megang </t>
  </si>
  <si>
    <t>Meppo Gen</t>
  </si>
  <si>
    <t>Leo Anugerah Sukses</t>
  </si>
  <si>
    <t xml:space="preserve">Putra Pande Sakti </t>
  </si>
  <si>
    <t>Jl. Duta Wilayah Timur Rt. 05 Rw. 03 Kec.Tanjung Enim</t>
  </si>
  <si>
    <t xml:space="preserve">Maju Global Trasindo </t>
  </si>
  <si>
    <t xml:space="preserve">Job Site PT. MHP </t>
  </si>
  <si>
    <t xml:space="preserve">Esha Jaya Tama </t>
  </si>
  <si>
    <t xml:space="preserve">Jl. Kiemas No. 63 Rt. 03 Rw. 10 Lingkungan Mandala Tjg Enim </t>
  </si>
  <si>
    <t xml:space="preserve">Kop. Sejunjung 2 Desa </t>
  </si>
  <si>
    <t xml:space="preserve">Dua Dalam Wiryo </t>
  </si>
  <si>
    <t>Jl. SMB II Depan RSUD H.M. Rabain Muara Enim</t>
  </si>
  <si>
    <t>Komplek Medco E&amp;P area Lematang Gunung Megang</t>
  </si>
  <si>
    <t xml:space="preserve">Desa Paya Angus Kecamatan Sungai Rotan </t>
  </si>
  <si>
    <t xml:space="preserve">Desa Pagar Agung Kecamatan Sungai Rotan  </t>
  </si>
  <si>
    <t xml:space="preserve">Astra Internasional </t>
  </si>
  <si>
    <t xml:space="preserve">Jl. Jenderal Talang Jawa Pasar III Muara Enim </t>
  </si>
  <si>
    <t>Sriwijaya Bara Priharum</t>
  </si>
  <si>
    <t xml:space="preserve">Trimegah Cipta Mandiri </t>
  </si>
  <si>
    <t xml:space="preserve">Trimegah Putra Mandiri </t>
  </si>
  <si>
    <t>Duta Bara Utama</t>
  </si>
  <si>
    <t>Multi Karya Asia Pasific Raya</t>
  </si>
  <si>
    <t>Site PT. Hexindo dan PT. Bank Muamalat Indonesia</t>
  </si>
  <si>
    <t xml:space="preserve">Dewa Patria </t>
  </si>
  <si>
    <t>Bunga Beton Mix</t>
  </si>
  <si>
    <t>Jl. Raya Prabumulih - Lembak</t>
  </si>
  <si>
    <t>Waskita Karya</t>
  </si>
  <si>
    <t>Western Electric Submersible Pump Indonesia</t>
  </si>
  <si>
    <t xml:space="preserve">Bina Mitra Artha </t>
  </si>
  <si>
    <t xml:space="preserve">Sinar Telkom </t>
  </si>
  <si>
    <t>Dewata</t>
  </si>
  <si>
    <t>Elsicom</t>
  </si>
  <si>
    <t>Ukhon</t>
  </si>
  <si>
    <t>Fuding Mandiri Sejahtera</t>
  </si>
  <si>
    <t>Rifansi Dwi Putra</t>
  </si>
  <si>
    <t>Pohon Emas Sejahtera</t>
  </si>
  <si>
    <t>Jobsite PT. BA/SBS (Banko) Tanjung Enim Kec. Lawang Kidul</t>
  </si>
  <si>
    <t xml:space="preserve">Astiku Sakti </t>
  </si>
  <si>
    <t xml:space="preserve">Jasa Primatama Mandiri </t>
  </si>
  <si>
    <t>Super Unggas Jaya</t>
  </si>
  <si>
    <t>Site PT. Super Unggas Jaya Kec. Gelumbang</t>
  </si>
  <si>
    <t>Satria Indonesia</t>
  </si>
  <si>
    <t>Bukit Energi Services Terpadu (BEST)</t>
  </si>
  <si>
    <t>Sumigita Jaya</t>
  </si>
  <si>
    <t>TAL MahayungTambang Batu Bara Bukit Asam</t>
  </si>
  <si>
    <t>Era Permata Sejahtera</t>
  </si>
  <si>
    <t>Site Pegadaian Muara Enim</t>
  </si>
  <si>
    <t xml:space="preserve">Toko Prima Logam </t>
  </si>
  <si>
    <t>SMJ (Sub MME)</t>
  </si>
  <si>
    <t>ISS Facility Services</t>
  </si>
  <si>
    <t>Site PT. Madhani Talatah Nusantara Tanjung Enim</t>
  </si>
  <si>
    <t>Trans AD Muara Enim</t>
  </si>
  <si>
    <t>Medan Smart Jaya (GITET PLN)</t>
  </si>
  <si>
    <t>Desa Pagar Dewa Kec. Lubai Ulu</t>
  </si>
  <si>
    <t>Malindo Feedmild</t>
  </si>
  <si>
    <t>Kelekar</t>
  </si>
  <si>
    <t>Energi Tanjung Tiga</t>
  </si>
  <si>
    <t>Desa Tapus Kec. Lembak</t>
  </si>
  <si>
    <t>Sele Raya Belida</t>
  </si>
  <si>
    <t>Desa Pedataran Kec. Gelumbang</t>
  </si>
  <si>
    <t>Tiga Musim Mas Jaya</t>
  </si>
  <si>
    <t>Lembak</t>
  </si>
  <si>
    <t xml:space="preserve">Allantara Perdana Nusantara </t>
  </si>
  <si>
    <t>Buluran Indah RT.5 RW. 7 Tj enimn</t>
  </si>
  <si>
    <t>Unison Karyatama</t>
  </si>
  <si>
    <t>Jobsite PLTU Sumsel I</t>
  </si>
  <si>
    <t>Guangdong Power Enginerring Co.Ltd</t>
  </si>
  <si>
    <t>Jl. Desa Tebat Agung Kec. Empat Petulai Dangku</t>
  </si>
  <si>
    <t>Sektor</t>
  </si>
  <si>
    <t>Keterangan</t>
  </si>
  <si>
    <t>Total</t>
  </si>
  <si>
    <t>Sektor Pertanian, Peternakan, Kehutanan, Perkebunan dan Perikanan</t>
  </si>
  <si>
    <t>Sektor Pertambangan dan Penggalian</t>
  </si>
  <si>
    <t>Sektor Industri Pengolahan</t>
  </si>
  <si>
    <t>Sektor Air, Listrik dan Gas</t>
  </si>
  <si>
    <t>Sektor Bangunan</t>
  </si>
  <si>
    <t>Sektor Perdagangan Besar, Eceran dan Rumah Makan, serta Hotel</t>
  </si>
  <si>
    <t>Sektor Angkutan, Pergudangan dan Komunikasi</t>
  </si>
  <si>
    <t>Sektor Keuangan, Asuransi, Usaha Persewaan Bangunan Tanah dan Jasa Perusahaan</t>
  </si>
  <si>
    <t>Jumlah Perusahaan</t>
  </si>
  <si>
    <t>JUMLAH SELURUH PERUSAHAAN</t>
  </si>
  <si>
    <t>TOTAL SELURUH TENAGA KERJA</t>
  </si>
  <si>
    <t>Jl. Raya Plg Prabu Km. 54 Segayam  Desa Suka Menang Kec. Gelumbang</t>
  </si>
  <si>
    <t>TKI Perkecamatan</t>
  </si>
  <si>
    <t>TKA Perkecamatan</t>
  </si>
  <si>
    <t>TKI Persektor</t>
  </si>
  <si>
    <t>TKA Persektor</t>
  </si>
  <si>
    <t>Total TK Persektor</t>
  </si>
  <si>
    <t>Total TK  Perkecamatan</t>
  </si>
  <si>
    <t>Arjuna Cahaya Tanjung</t>
  </si>
  <si>
    <t>Perumahan Palm Hills Blok C3 No.05 Buluran Indah Tj Enim</t>
  </si>
  <si>
    <t>PT. Menara Nyala Abadi</t>
  </si>
  <si>
    <t>Jl. Ade Irma Suryani (Rumah Tumbuh)</t>
  </si>
  <si>
    <t>Pergudangan dan Jasa Penunjang Angkutan</t>
  </si>
  <si>
    <t>Jl. Jurang Parigi Dalam No. 5 Tj Enim, Kec.Lawang Kidul</t>
  </si>
  <si>
    <t>KLASIFIKASI LAPANGAN USAHA INDONESIA</t>
  </si>
  <si>
    <t>Nawakara Perkasa Nusantara (Site PT. SBS) Project</t>
  </si>
  <si>
    <t>Workshop di PT.BA Kec. Lawang Kidul</t>
  </si>
  <si>
    <t>BTN Air Paku Blok B No. 19 Tanjung Enim</t>
  </si>
  <si>
    <t>Ipeta Jaya Sejahtera</t>
  </si>
  <si>
    <t>JL. SMA Bukit Asam Sido Mulyo TalangJawa Tanjung Enim</t>
  </si>
  <si>
    <t>Andalas Cemerlang (Site Medco E &amp; P)</t>
  </si>
  <si>
    <t>JL. Bukit sulap III Blok E.! No. 06 Kenten Permai Palembang</t>
  </si>
  <si>
    <t>Tj Enim Kec. Lawang Kidul</t>
  </si>
  <si>
    <t>Gelumbang Agro Sentosa</t>
  </si>
  <si>
    <t>JL. Raya Palembang - Prabumulih Km.53,8 Kec. Gelumbang</t>
  </si>
  <si>
    <t>Sumber Graha Sejahtera</t>
  </si>
  <si>
    <t xml:space="preserve">Jl. Raya Prabu-Plg Kp.IV Dusun Talang Baru Desa Lembak </t>
  </si>
  <si>
    <t xml:space="preserve">             </t>
  </si>
  <si>
    <t>Permata Karya Jasa</t>
  </si>
  <si>
    <t>Komp perkantoran PGN. Gedung A LT.4 Jl. KH. Zainul Arifin No. 20 Jakarta Barat 11140</t>
  </si>
  <si>
    <t xml:space="preserve">PLN Persero UPK (Unit Pelaksana Pembangkitan) Bukit Asam </t>
  </si>
  <si>
    <t>Lambang Azaz Mulia</t>
  </si>
  <si>
    <t>Tanjung Enim</t>
  </si>
  <si>
    <t xml:space="preserve">Putra Adiguna Sejahtera </t>
  </si>
  <si>
    <t>Job Site PLTU Sumsel I Kec. Rambang Niru</t>
  </si>
  <si>
    <t>Ds. 2 Desa gunung Raja Kec. Empat Petulai Dangku</t>
  </si>
  <si>
    <t xml:space="preserve">Tanjung Enim Lestari Pulp And Paper </t>
  </si>
  <si>
    <t xml:space="preserve">Cinta Kasih Kec. Belimbing </t>
  </si>
  <si>
    <t xml:space="preserve">Royaltama Mulia Kontraktorindo </t>
  </si>
  <si>
    <t>Sarwa Karya Wiguna</t>
  </si>
  <si>
    <t>Karya Alas Mandiri</t>
  </si>
  <si>
    <t>Jobsite PLN Pembangkitan Bukit Asam</t>
  </si>
  <si>
    <t>Appolo Tehnik</t>
  </si>
  <si>
    <t>(PLTU Bukit Asam) Tanjung Enim</t>
  </si>
  <si>
    <t>Farinsa Rajo Bintang</t>
  </si>
  <si>
    <t>Manggul Jaya Sakti (Site PT.Bukit Asam)</t>
  </si>
  <si>
    <t>Sinergi Poin Sumatera</t>
  </si>
  <si>
    <t>Mitra Anugerah Nusantara  Energy Solutions Indonesia</t>
  </si>
  <si>
    <t xml:space="preserve">Site PT. Pama  MTBU dan BTSJ Tanjung Enim </t>
  </si>
  <si>
    <t>Titan Group</t>
  </si>
  <si>
    <t>Persada (Job Site PT.Madhani)</t>
  </si>
  <si>
    <t>Wirasena Interegated Services</t>
  </si>
  <si>
    <t>Desa Gunung Megang Dalam Kec. Gunung Megang (Site PT. TBBE)</t>
  </si>
  <si>
    <t>Manggala Usaha Manunggal</t>
  </si>
  <si>
    <t>Karya Abadi Indotech</t>
  </si>
  <si>
    <t>Jobsite PT. MUM Kec. Tanjung Agung</t>
  </si>
  <si>
    <t>Marubeni Indonesia</t>
  </si>
  <si>
    <t>Trilogi Jaya Sakti</t>
  </si>
  <si>
    <t>Jafa Indo Corpora</t>
  </si>
  <si>
    <t>Bintang Trans Katulistiwa</t>
  </si>
  <si>
    <t>Angkasa Citra Sarana Catring</t>
  </si>
  <si>
    <t>Bukit Baja Nusantara</t>
  </si>
  <si>
    <t>Janus Info Pratama</t>
  </si>
  <si>
    <t>DKB</t>
  </si>
  <si>
    <t>Internasional SOS</t>
  </si>
  <si>
    <t>Fuji Technica Indonesia</t>
  </si>
  <si>
    <t>CMD</t>
  </si>
  <si>
    <t>Kec. SDU (Site PT. Supreme Energy Rantau Dedap)</t>
  </si>
  <si>
    <t>Raja Tanung Permai</t>
  </si>
  <si>
    <t>Jobsite PT. Ulimanitra Kec Tanjung Agung</t>
  </si>
  <si>
    <t>Daya Utama Tangguh Amanah</t>
  </si>
  <si>
    <t>General Service Solusi Pratama</t>
  </si>
  <si>
    <t>Jobsite PT. Bukit Asam Tbk</t>
  </si>
  <si>
    <t>Jobsite. PT. Duta Bara Utama Kec. Muara Enim</t>
  </si>
  <si>
    <t xml:space="preserve"> Truba Jaga Cita </t>
  </si>
  <si>
    <t>Jobsite PT.TeL PP Desa Banuayu Kec. Empat Petulai Dangku</t>
  </si>
  <si>
    <t>Bud Guangdong Topkey Power Technical Development</t>
  </si>
  <si>
    <t>Trans Dana Provitri</t>
  </si>
  <si>
    <t>Jobsite PT. GHEEMI Desa Gunung Raja Kec. Empat Petulai Dangku</t>
  </si>
  <si>
    <t>Jobsite PT. LCL Desa Gunung Raja Kec. Empat Petulai Dangku</t>
  </si>
  <si>
    <t>Putra Hundus Sejati</t>
  </si>
  <si>
    <t>Anugrah Alam Enim</t>
  </si>
  <si>
    <t xml:space="preserve">Jl. Parigi Talang Jawa Tanjung Enim </t>
  </si>
  <si>
    <t>Site PTBA / SBS Tanjung Enim</t>
  </si>
  <si>
    <t xml:space="preserve">Jobsite PTBA Tanjung Enim </t>
  </si>
  <si>
    <t>Bintang Kalimantan Mandiri</t>
  </si>
  <si>
    <t>Jobsite PAMA MTBU</t>
  </si>
  <si>
    <t xml:space="preserve">Jobsite PAMA MTBU Tanjung Enim </t>
  </si>
  <si>
    <t>Jarum Mahakarya Indonesia</t>
  </si>
  <si>
    <t>Anisa Bakti</t>
  </si>
  <si>
    <t>Bina Pertiwi</t>
  </si>
  <si>
    <t>Bumi Cindo Sirah</t>
  </si>
  <si>
    <t>Cipta Hydropower Abadi</t>
  </si>
  <si>
    <t xml:space="preserve">Jobsite PAMA MTBU Jl. Gereja Tengah Tanjung Enim  kec. Lawang Kidul </t>
  </si>
  <si>
    <t xml:space="preserve">Jobsite PAMA MTBU Jl. Duta Will Timur No. 581 Tanjung Enim </t>
  </si>
  <si>
    <t>Dwijaya Sentral Sarana</t>
  </si>
  <si>
    <t>Gelar Gatra Laras</t>
  </si>
  <si>
    <t>Global Inti Sejati</t>
  </si>
  <si>
    <t>Hydropower</t>
  </si>
  <si>
    <t>Jasa Laksa Utama</t>
  </si>
  <si>
    <t>Kobama Catering</t>
  </si>
  <si>
    <t>Koperasi Tunas Harapan Sirah</t>
  </si>
  <si>
    <t>Koperasi Pamandiri</t>
  </si>
  <si>
    <t>Lekipali</t>
  </si>
  <si>
    <t>Marsetra Maju Sejatera</t>
  </si>
  <si>
    <t>Mitra Konstruksi</t>
  </si>
  <si>
    <t>Mitra Sukses Raharja</t>
  </si>
  <si>
    <t xml:space="preserve">Neotech </t>
  </si>
  <si>
    <t>Partisindo Servicetama</t>
  </si>
  <si>
    <t>Jobsite PAMA Tanjung Enim Kec. Lawang Kidul</t>
  </si>
  <si>
    <t>Petrolindo Mega Perkasa</t>
  </si>
  <si>
    <t>Raden Sirah Sakti</t>
  </si>
  <si>
    <t>Resource Equipment Indonesia</t>
  </si>
  <si>
    <t>Swarna Cinde Raya</t>
  </si>
  <si>
    <t>Tiga Putri Berjaya</t>
  </si>
  <si>
    <t>Tirta Marta Abadi</t>
  </si>
  <si>
    <t>Wastu</t>
  </si>
  <si>
    <t>Yayasan Insan Mulia Pama</t>
  </si>
  <si>
    <t>Jobsite PT. PGE Kec. Semende Darat Laut</t>
  </si>
  <si>
    <t>Radiant Utama Interinsco Tbk</t>
  </si>
  <si>
    <t>Ulima Nitra</t>
  </si>
  <si>
    <t>Trans AD Muara Enim Site DBU dan Kantor Muara Enim</t>
  </si>
  <si>
    <t>Cahaya Usaha Jaya</t>
  </si>
  <si>
    <t>Duta Oktan Semesta</t>
  </si>
  <si>
    <t>Lematang</t>
  </si>
  <si>
    <t>Site Medco E &amp; P Gunung Megang</t>
  </si>
  <si>
    <t>Putra Perkasa Abadi</t>
  </si>
  <si>
    <t>Site PTBA</t>
  </si>
  <si>
    <t>Rosalia Putri Tanjung</t>
  </si>
  <si>
    <t>Selecta Jaya Abadi</t>
  </si>
  <si>
    <t>Daya Mitra Serasi (TRAC)</t>
  </si>
  <si>
    <t xml:space="preserve">RMK Energy </t>
  </si>
  <si>
    <t>Nawakara Perkasa Nusantara (Site PT. MME) Project</t>
  </si>
  <si>
    <t>Jl. Ds. Darmo Tj Enim, Kec.Lawang Kidul</t>
  </si>
  <si>
    <t>Purnabakti Bukit Asam</t>
  </si>
  <si>
    <t>Modifikasi Bitumen Sumatera</t>
  </si>
  <si>
    <t>Jl. Lintas Muara Enim-Prabumulih No. 8 RT. 2 Ds. VIIDesa Dalam Kec. Belimbing</t>
  </si>
  <si>
    <t>Jl. Soekarno Hatta Km 10 No.03 Kec. Alang-alang Lebar (Site PT. BA)</t>
  </si>
  <si>
    <t>Wiraduta Sejahtera Langgeng</t>
  </si>
  <si>
    <t>Inconis Nusa Jaya</t>
  </si>
  <si>
    <t>Jl. Plg- Muara Enim Kel. Muara Enim (Dpn POM Bensin)</t>
  </si>
  <si>
    <t>Jl. M.E - PLG Rt. 01 Rw.01 Kel. Muara Enim (Simpang Kepur)</t>
  </si>
  <si>
    <t>Jl. Jend. Sudirman Pasar I Muara Enim (Dpn Stasiun)</t>
  </si>
  <si>
    <t>Jl. Ciek Agus kiemas samping RS KIM</t>
  </si>
  <si>
    <t>Jl. ME - PLG Simpang Kepur</t>
  </si>
  <si>
    <t>Jl. Jend. Sudirman Depan Al- Falah Kel. Pasar II</t>
  </si>
  <si>
    <t>Jl. SMB II Samping Masjid IKM Kel Pasar II</t>
  </si>
  <si>
    <t>Jl. HTI Ds. Muara Lawai Kec. Muara Enim (Dpn Lapas)</t>
  </si>
  <si>
    <t xml:space="preserve">Jl. Ade Irma Suryani Rt.04 Rw. 08  Kel. Muara Enim </t>
  </si>
  <si>
    <t>Desa Muara Gula Kecamatan Ujan Mas</t>
  </si>
  <si>
    <t>Selatan Wood Product</t>
  </si>
  <si>
    <t>Kp. 4 Desa Dalam Kec. Belimbing</t>
  </si>
  <si>
    <t>Wijaya Karya Proyek Lumut Balai 2</t>
  </si>
  <si>
    <t>Daya Baskara Manajemen</t>
  </si>
  <si>
    <t>Mandiri Utama Finance</t>
  </si>
  <si>
    <t xml:space="preserve">Jl. Residen Abdul Rozak ruko No. 8-9 </t>
  </si>
  <si>
    <t xml:space="preserve">Jl. Lintas Baturaja Ds. Keban Agung Kec. Lawang Kidul </t>
  </si>
  <si>
    <t>Almanda No. 10 Blok C BTN Air Paku</t>
  </si>
  <si>
    <t>Jalan Raya Palembang Prabumulih Km. 54 Sukamenang Kec. Gelumbang</t>
  </si>
  <si>
    <t>Jalan Raya Palembang Prabumulih Km. 56 Kel. Gelumbang Kec. Gelumbang</t>
  </si>
  <si>
    <t>Jl. Petrosia No.99 Kel Ps 1 Kab. Muara Enim</t>
  </si>
  <si>
    <t>Joyobinangun Group</t>
  </si>
  <si>
    <t>Delta Force Indonesia</t>
  </si>
  <si>
    <t>Jl. Letnan Muchtar Saleh, Suka Menang</t>
  </si>
  <si>
    <t>Kinaya Multi Konstruksi</t>
  </si>
  <si>
    <t>Ricobana Abadi</t>
  </si>
  <si>
    <t>Jagat Raya Ukara</t>
  </si>
  <si>
    <t>Desa Lingga RT. 07 Kampung 8 Klawas</t>
  </si>
  <si>
    <t>Jl. Raya Lintas Utama Sumatera, Ps. I Muara Enim</t>
  </si>
  <si>
    <t>Depriwangga</t>
  </si>
  <si>
    <t>Tata Karya Sejahtera</t>
  </si>
  <si>
    <t>Jl. Deltasari Indah Blok U No.4 Waru, Sidoarjo</t>
  </si>
  <si>
    <t>Mandiri Utama Finance (Bank Mandiri)</t>
  </si>
  <si>
    <t>Karya Persada Panas Bumi</t>
  </si>
  <si>
    <t>Sepco III Elektrik Power Contruction</t>
  </si>
  <si>
    <t>Petra Surya Nusa</t>
  </si>
  <si>
    <t>Celsa Puspa Sari</t>
  </si>
  <si>
    <t>Sakti Wira Sejahtera</t>
  </si>
  <si>
    <t>Indotech Karya Mandiri</t>
  </si>
  <si>
    <t>Abadi Bersama Link</t>
  </si>
  <si>
    <t xml:space="preserve">Jobsite PT. MUM Kec. Tanjung Agung </t>
  </si>
  <si>
    <t>Cahaya Vidi Abadi</t>
  </si>
  <si>
    <t>Trans Sosial Desa Karang Raja</t>
  </si>
  <si>
    <t>Toko Enggano</t>
  </si>
  <si>
    <t>Tiga Putri Bersaudara</t>
  </si>
  <si>
    <t>Desa Karang Raja Muara Enim</t>
  </si>
  <si>
    <t>Jobsite SBS  Tanjung Enim Kec. Lawang Kidul</t>
  </si>
  <si>
    <t>Site MME Desa Darmo</t>
  </si>
  <si>
    <t>Site PT.PMSS Desa Pulau Panggung Kec. Tanjung Agung</t>
  </si>
  <si>
    <t>Baratama Wijaya</t>
  </si>
  <si>
    <t xml:space="preserve">Jl. Tjik Agoes Kiemas Islamic Center Muara Enim </t>
  </si>
  <si>
    <t>PT. Air Paku Enim</t>
  </si>
  <si>
    <t>Jl. Raflesia Blok A No.4 RT 06 RW 03 Tanjung Enim</t>
  </si>
  <si>
    <t>Jobsite PT. MUM dan PT BAS Kec. Tanjung Agung</t>
  </si>
  <si>
    <t>Jobsite PT. BAS Kec. Tanjung Agung</t>
  </si>
  <si>
    <t>Karyaputra Suryagemilang (KPSG)</t>
  </si>
  <si>
    <t>Jl. Astadin depan YONIF 141  Muara Enim</t>
  </si>
  <si>
    <t>Jl. Baturaja Desa Matas</t>
  </si>
  <si>
    <t xml:space="preserve">Dizamantra Power Indo </t>
  </si>
  <si>
    <t>Sektor Keuangan, Asuransi, Usaha Persewaan Bangunan Tanah dan Jasa Perusahaan, Sektor Jasa Kemasyarakatan, Sosial dan Perorangan</t>
  </si>
  <si>
    <t>Sektor Keuangan, Asuransi, Usaha Persewaan Bangunan Tanah dan Jasa Perusahaan, Sektor Kemasyarakatan, Sosial dan Perorangan</t>
  </si>
  <si>
    <t>Tahu Sumedang Renyah</t>
  </si>
  <si>
    <t>Andema Makmur Sejahtera</t>
  </si>
  <si>
    <t>Jl Lintas Muara Enim Kec. Gunung Megang Depan SMAN</t>
  </si>
  <si>
    <t>Jl Lintas Muara Enim Kec. Gunung Megang Depan Kantor Camat</t>
  </si>
  <si>
    <t xml:space="preserve">Jl. Lintas Muara Enim samping jalan PLTU Sumsel I </t>
  </si>
  <si>
    <t>Jl. Lintas Muara Enim Samping BPDSS</t>
  </si>
  <si>
    <t>Mang Iwan</t>
  </si>
  <si>
    <t>Depan SDN 6 Gelumbang</t>
  </si>
  <si>
    <t>Jl. Raya Plg-Prabumulih Kel .  Gelumbang</t>
  </si>
  <si>
    <t>Pasar Gelumbang</t>
  </si>
  <si>
    <t>Jl. Raya Palembang Pasar Gelumbang</t>
  </si>
  <si>
    <t>Jl. Raya Palembang samping Kantor Lurah Gelumbang</t>
  </si>
  <si>
    <t>Samping Polsek Gelumbang</t>
  </si>
  <si>
    <t>Simpang 4 Gelumbang</t>
  </si>
  <si>
    <t>Ds. I Kel. Karang Endah Depan Yonkav 5 Serbu Kec. Gelumbang</t>
  </si>
  <si>
    <t>Jl. Simpang Kelekar</t>
  </si>
  <si>
    <t>Jl. Lintas Prabumulih - Baturaja Lubai Ulu</t>
  </si>
  <si>
    <t>Jl. Raya Baturaja depan Simpang Aska Agung Kec. Lawang Kidul</t>
  </si>
  <si>
    <t>NOMOR INDUK BERUSAHA (NIB)</t>
  </si>
  <si>
    <t>NOMOR KEPESERTAAN BPJS KETENAGAKERJAAN</t>
  </si>
  <si>
    <t>GG030191</t>
  </si>
  <si>
    <t>Rifky Anugrah Sakti</t>
  </si>
  <si>
    <t xml:space="preserve">Site BTSJ Tanjung Enim </t>
  </si>
  <si>
    <t xml:space="preserve">Bank SMBC Indonesia KCP Muara Enim </t>
  </si>
  <si>
    <t>Fcahaya</t>
  </si>
  <si>
    <t>Jl. Kiemas Simpang Waras No. 64 RT.02 RW.010 Tanjung Enim</t>
  </si>
  <si>
    <t>Charoen Pokhand Indonesia</t>
  </si>
  <si>
    <t>China National Petroleum Corporation (CNPC)</t>
  </si>
  <si>
    <t>Jl. Muhajirin II, Km.35 RW No. 109 Indralaya Raya KecIndralaya Susel (Site Gelumbang)</t>
  </si>
  <si>
    <t>Dwi Alfazza Basilah</t>
  </si>
  <si>
    <t>PDAM Muara Enim</t>
  </si>
  <si>
    <t>PLN Muara Enim</t>
  </si>
  <si>
    <t>PERTAGAS</t>
  </si>
  <si>
    <t>Jl. Jendral Sudirman</t>
  </si>
  <si>
    <t>Jl. SMB II Muara Enim</t>
  </si>
  <si>
    <t>Jl. Pramuka III</t>
  </si>
  <si>
    <t>BTPN Branch Muara Enim</t>
  </si>
  <si>
    <t>Jl. Jendral Sudirman Muara Enim</t>
  </si>
  <si>
    <t>CHD Power Plant Operation Indonesia</t>
  </si>
  <si>
    <t>NCT</t>
  </si>
  <si>
    <t>Satria Hasti Guna</t>
  </si>
  <si>
    <t>Energi Duta Utama</t>
  </si>
  <si>
    <t>Jl. Lintas Baturaja Desa Simpang Meo</t>
  </si>
  <si>
    <t>Jl. Mandala Permai Kel. Tanjung Enim (Site PT. HBAP Sumsel 8)</t>
  </si>
  <si>
    <t>Jia Tian Indonesia</t>
  </si>
  <si>
    <t xml:space="preserve">Satya Satria Taruna Dharaka  </t>
  </si>
  <si>
    <t>BGP Indonesia</t>
  </si>
  <si>
    <t>Desa Karang Endang Kec. Gelumbang .</t>
  </si>
  <si>
    <t>Desa Sumber Rahayu</t>
  </si>
  <si>
    <t xml:space="preserve">Anugerah Sawit Langgeng </t>
  </si>
  <si>
    <t xml:space="preserve">Desa Aur Kecamatan Lubai </t>
  </si>
  <si>
    <t>Desa Karang Mulya Kec. Lubai Ulu</t>
  </si>
  <si>
    <t>Musi Indah Mandiri</t>
  </si>
  <si>
    <t>Desa Lembak</t>
  </si>
  <si>
    <t>Payung Dadi Putra NN</t>
  </si>
  <si>
    <t>Trilogi Suralaga</t>
  </si>
  <si>
    <t>Dinamika Karya Bersama</t>
  </si>
  <si>
    <t>Klaai Jasa Terintegrasi</t>
  </si>
  <si>
    <t>Jaga Nusantara</t>
  </si>
  <si>
    <t>Jaya Persada Alfatih</t>
  </si>
  <si>
    <t>Tramindona Kusuma Jaya</t>
  </si>
  <si>
    <t>Lematang Coal Lestari (Site PT. Cakra Bumi Energi)</t>
  </si>
  <si>
    <t>Jobsite PT. Pama BTSJ Tj Enim</t>
  </si>
  <si>
    <t>Sarana Cipt Unggul</t>
  </si>
  <si>
    <t>Antareja Mahada Makmur</t>
  </si>
  <si>
    <t>REKAPITULASI BADAN USAHA DALAM KABUPATEN MUARA ENIM TAHUN 2025</t>
  </si>
  <si>
    <t>Jumlah Badan Usaha Perkecamatan</t>
  </si>
  <si>
    <t>Jumlah Badan Usaha Persektor</t>
  </si>
  <si>
    <t>BADAN USAHA</t>
  </si>
  <si>
    <t>Notaris Dan PPAT Nora Meiyensi, SH</t>
  </si>
  <si>
    <t>Karunia Adi Sentosa (site PT. Sany Perkasa)</t>
  </si>
  <si>
    <t>Jalan Duta Wilayah Timur Kel. Tanjung enim Kec. Lwg Kidul</t>
  </si>
  <si>
    <t>Antrasit Kopkar Jaya</t>
  </si>
  <si>
    <t>Jl. Buluran Atas No.18 Komplek Kartika Talang Jawa Tanjung Enim</t>
  </si>
  <si>
    <t xml:space="preserve">Dubersa Putra Prima </t>
  </si>
  <si>
    <t>BTN Air Paku Blok D No. 12 A Tanjung Enim</t>
  </si>
  <si>
    <t>Dizamatra Powerindo</t>
  </si>
  <si>
    <t>Gelumbang</t>
  </si>
  <si>
    <t>Sabena Eraka Lauda</t>
  </si>
  <si>
    <t>Site HBAP</t>
  </si>
  <si>
    <t>Nusa Cipta Teknik</t>
  </si>
  <si>
    <t>Mitra amanah Perkasa</t>
  </si>
  <si>
    <t>Sumber Niaga Utama Jaya</t>
  </si>
  <si>
    <t>Go Rental</t>
  </si>
  <si>
    <t>Muara Lawai Muara Enim</t>
  </si>
  <si>
    <t>Cakrawala Prima Manunggal (Site WSL)</t>
  </si>
  <si>
    <t>Desa Karang Raja</t>
  </si>
  <si>
    <t>Diefa Jaya Agung</t>
  </si>
  <si>
    <t>Jobsite PTBA dan SBS</t>
  </si>
  <si>
    <t xml:space="preserve">Distrik BTSJ Tanjung Enim </t>
  </si>
  <si>
    <t xml:space="preserve">Distrik MTBU Tanjung Enim </t>
  </si>
  <si>
    <t>RMK Group (RMKO &amp; TBBE)</t>
  </si>
  <si>
    <t>Pratama Mitra Sejati</t>
  </si>
  <si>
    <t>Prima Armada Raya</t>
  </si>
  <si>
    <t>Gustika Makmur Karya</t>
  </si>
  <si>
    <t>Sarana Alam Sejahtera</t>
  </si>
  <si>
    <t>Jl. Lintas Sumatera Desa Kebang Agung</t>
  </si>
  <si>
    <t>s</t>
  </si>
  <si>
    <t>Enim Palma Abadi</t>
  </si>
  <si>
    <t xml:space="preserve">Bumi Sekundang Enim Energy </t>
  </si>
  <si>
    <t xml:space="preserve">Jl Kampung Pasir Desa Teluk Lubuk Belimbing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</si>
</sst>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;[Red]#,##0"/>
  </numFmts>
  <fonts count="3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"/>
      <family val="2"/>
    </font>
    <font>
      <sz val="10"/>
      <name val="Arial"/>
      <family val="2"/>
    </font>
    <font>
      <b/>
      <sz val="16"/>
      <name val="Cambria"/>
      <family val="1"/>
      <scheme val="major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4"/>
      <color theme="1"/>
      <name val="Arial Narrow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color rgb="FF000000"/>
      <name val="Arial Narrow"/>
      <family val="2"/>
    </font>
    <font>
      <sz val="11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2"/>
      <name val="Arial Narrow"/>
      <family val="2"/>
    </font>
    <font>
      <b/>
      <sz val="14"/>
      <color theme="1"/>
      <name val="Arial"/>
      <family val="2"/>
    </font>
    <font>
      <b/>
      <sz val="11"/>
      <color rgb="FF000000"/>
      <name val="Arial Narrow"/>
      <family val="2"/>
    </font>
    <font>
      <sz val="9"/>
      <color theme="1"/>
      <name val="Arial Narrow"/>
      <family val="2"/>
    </font>
    <font>
      <sz val="9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Arial Narrow"/>
      <family val="2"/>
    </font>
    <font>
      <i/>
      <sz val="8"/>
      <color theme="1"/>
      <name val="Arial Narrow"/>
      <family val="2"/>
    </font>
    <font>
      <sz val="11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1" fillId="0" borderId="0"/>
  </cellStyleXfs>
  <cellXfs count="891">
    <xf numFmtId="0" fontId="0" fillId="0" borderId="0" xfId="0"/>
    <xf numFmtId="0" fontId="2" fillId="0" borderId="0" xfId="0" applyFont="1" applyBorder="1" applyAlignment="1"/>
    <xf numFmtId="0" fontId="3" fillId="0" borderId="0" xfId="0" applyFont="1" applyAlignment="1">
      <alignment horizontal="right"/>
    </xf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164" fontId="5" fillId="0" borderId="14" xfId="1" applyNumberFormat="1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8" fillId="3" borderId="0" xfId="0" applyFont="1" applyFill="1"/>
    <xf numFmtId="0" fontId="1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13" fillId="3" borderId="0" xfId="0" applyFont="1" applyFill="1" applyBorder="1" applyAlignment="1"/>
    <xf numFmtId="49" fontId="14" fillId="3" borderId="0" xfId="0" applyNumberFormat="1" applyFont="1" applyFill="1" applyBorder="1" applyAlignment="1"/>
    <xf numFmtId="0" fontId="13" fillId="3" borderId="0" xfId="0" applyFont="1" applyFill="1" applyBorder="1" applyAlignment="1" applyProtection="1">
      <protection locked="0"/>
    </xf>
    <xf numFmtId="0" fontId="17" fillId="0" borderId="16" xfId="0" applyFont="1" applyBorder="1" applyAlignment="1">
      <alignment horizontal="center" vertical="center"/>
    </xf>
    <xf numFmtId="0" fontId="18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17" fillId="0" borderId="22" xfId="0" applyFont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left" vertical="center"/>
    </xf>
    <xf numFmtId="0" fontId="0" fillId="3" borderId="0" xfId="0" applyFont="1" applyFill="1"/>
    <xf numFmtId="0" fontId="0" fillId="3" borderId="0" xfId="0" applyFill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3" fillId="0" borderId="0" xfId="0" applyNumberFormat="1" applyFont="1"/>
    <xf numFmtId="0" fontId="8" fillId="0" borderId="0" xfId="0" applyNumberFormat="1" applyFont="1"/>
    <xf numFmtId="0" fontId="4" fillId="3" borderId="16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/>
    </xf>
    <xf numFmtId="0" fontId="4" fillId="3" borderId="16" xfId="0" applyNumberFormat="1" applyFont="1" applyFill="1" applyBorder="1" applyAlignment="1">
      <alignment horizontal="left"/>
    </xf>
    <xf numFmtId="165" fontId="4" fillId="3" borderId="16" xfId="1" applyNumberFormat="1" applyFont="1" applyFill="1" applyBorder="1" applyAlignment="1">
      <alignment horizontal="right" vertical="center"/>
    </xf>
    <xf numFmtId="165" fontId="4" fillId="3" borderId="16" xfId="0" quotePrefix="1" applyNumberFormat="1" applyFont="1" applyFill="1" applyBorder="1" applyAlignment="1">
      <alignment horizontal="right"/>
    </xf>
    <xf numFmtId="165" fontId="4" fillId="3" borderId="18" xfId="0" quotePrefix="1" applyNumberFormat="1" applyFont="1" applyFill="1" applyBorder="1" applyAlignment="1">
      <alignment horizontal="right"/>
    </xf>
    <xf numFmtId="165" fontId="4" fillId="3" borderId="16" xfId="0" applyNumberFormat="1" applyFont="1" applyFill="1" applyBorder="1" applyAlignment="1">
      <alignment horizontal="right"/>
    </xf>
    <xf numFmtId="165" fontId="4" fillId="3" borderId="16" xfId="1" applyNumberFormat="1" applyFont="1" applyFill="1" applyBorder="1" applyAlignment="1">
      <alignment horizontal="right"/>
    </xf>
    <xf numFmtId="165" fontId="4" fillId="3" borderId="18" xfId="0" applyNumberFormat="1" applyFont="1" applyFill="1" applyBorder="1" applyAlignment="1">
      <alignment horizontal="right"/>
    </xf>
    <xf numFmtId="165" fontId="4" fillId="3" borderId="18" xfId="1" applyNumberFormat="1" applyFont="1" applyFill="1" applyBorder="1" applyAlignment="1">
      <alignment horizontal="right"/>
    </xf>
    <xf numFmtId="165" fontId="8" fillId="3" borderId="16" xfId="0" applyNumberFormat="1" applyFont="1" applyFill="1" applyBorder="1" applyAlignment="1">
      <alignment horizontal="right"/>
    </xf>
    <xf numFmtId="165" fontId="8" fillId="3" borderId="16" xfId="1" applyNumberFormat="1" applyFont="1" applyFill="1" applyBorder="1" applyAlignment="1">
      <alignment horizontal="right" vertical="center"/>
    </xf>
    <xf numFmtId="165" fontId="4" fillId="3" borderId="16" xfId="1" applyNumberFormat="1" applyFont="1" applyFill="1" applyBorder="1" applyAlignment="1">
      <alignment horizontal="right" vertical="top"/>
    </xf>
    <xf numFmtId="165" fontId="4" fillId="3" borderId="16" xfId="0" applyNumberFormat="1" applyFont="1" applyFill="1" applyBorder="1" applyAlignment="1">
      <alignment horizontal="right" vertical="top"/>
    </xf>
    <xf numFmtId="165" fontId="4" fillId="3" borderId="18" xfId="0" applyNumberFormat="1" applyFont="1" applyFill="1" applyBorder="1" applyAlignment="1">
      <alignment horizontal="right" vertical="top"/>
    </xf>
    <xf numFmtId="49" fontId="4" fillId="3" borderId="22" xfId="0" applyNumberFormat="1" applyFont="1" applyFill="1" applyBorder="1" applyAlignment="1">
      <alignment horizontal="left"/>
    </xf>
    <xf numFmtId="0" fontId="8" fillId="3" borderId="18" xfId="0" applyFont="1" applyFill="1" applyBorder="1" applyAlignment="1"/>
    <xf numFmtId="165" fontId="8" fillId="3" borderId="16" xfId="1" applyNumberFormat="1" applyFont="1" applyFill="1" applyBorder="1" applyAlignment="1">
      <alignment horizontal="right"/>
    </xf>
    <xf numFmtId="49" fontId="21" fillId="3" borderId="18" xfId="0" applyNumberFormat="1" applyFont="1" applyFill="1" applyBorder="1" applyAlignment="1"/>
    <xf numFmtId="0" fontId="4" fillId="3" borderId="26" xfId="0" applyNumberFormat="1" applyFont="1" applyFill="1" applyBorder="1" applyAlignment="1">
      <alignment horizontal="left"/>
    </xf>
    <xf numFmtId="165" fontId="4" fillId="3" borderId="26" xfId="1" applyNumberFormat="1" applyFont="1" applyFill="1" applyBorder="1" applyAlignment="1">
      <alignment horizontal="right"/>
    </xf>
    <xf numFmtId="165" fontId="4" fillId="3" borderId="26" xfId="0" applyNumberFormat="1" applyFont="1" applyFill="1" applyBorder="1" applyAlignment="1">
      <alignment horizontal="right"/>
    </xf>
    <xf numFmtId="165" fontId="4" fillId="3" borderId="1" xfId="0" applyNumberFormat="1" applyFont="1" applyFill="1" applyBorder="1" applyAlignment="1">
      <alignment horizontal="right"/>
    </xf>
    <xf numFmtId="0" fontId="21" fillId="3" borderId="16" xfId="0" applyNumberFormat="1" applyFont="1" applyFill="1" applyBorder="1" applyAlignment="1"/>
    <xf numFmtId="49" fontId="21" fillId="3" borderId="22" xfId="0" applyNumberFormat="1" applyFont="1" applyFill="1" applyBorder="1" applyAlignment="1">
      <alignment horizontal="left"/>
    </xf>
    <xf numFmtId="0" fontId="4" fillId="3" borderId="22" xfId="0" applyFont="1" applyFill="1" applyBorder="1" applyAlignment="1">
      <alignment horizontal="left" vertical="center"/>
    </xf>
    <xf numFmtId="0" fontId="8" fillId="3" borderId="16" xfId="0" applyFont="1" applyFill="1" applyBorder="1"/>
    <xf numFmtId="165" fontId="4" fillId="3" borderId="26" xfId="0" quotePrefix="1" applyNumberFormat="1" applyFont="1" applyFill="1" applyBorder="1" applyAlignment="1">
      <alignment horizontal="right"/>
    </xf>
    <xf numFmtId="0" fontId="4" fillId="3" borderId="16" xfId="0" applyNumberFormat="1" applyFont="1" applyFill="1" applyBorder="1" applyAlignment="1">
      <alignment horizontal="left" vertical="center"/>
    </xf>
    <xf numFmtId="165" fontId="4" fillId="3" borderId="16" xfId="0" applyNumberFormat="1" applyFont="1" applyFill="1" applyBorder="1" applyAlignment="1">
      <alignment horizontal="right" vertical="center"/>
    </xf>
    <xf numFmtId="165" fontId="4" fillId="3" borderId="18" xfId="0" quotePrefix="1" applyNumberFormat="1" applyFont="1" applyFill="1" applyBorder="1" applyAlignment="1">
      <alignment horizontal="right" vertical="center"/>
    </xf>
    <xf numFmtId="165" fontId="4" fillId="3" borderId="16" xfId="0" quotePrefix="1" applyNumberFormat="1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165" fontId="4" fillId="3" borderId="21" xfId="0" quotePrefix="1" applyNumberFormat="1" applyFont="1" applyFill="1" applyBorder="1" applyAlignment="1">
      <alignment horizontal="right" vertical="center"/>
    </xf>
    <xf numFmtId="0" fontId="4" fillId="3" borderId="0" xfId="0" applyFont="1" applyFill="1"/>
    <xf numFmtId="0" fontId="22" fillId="3" borderId="0" xfId="0" applyFont="1" applyFill="1"/>
    <xf numFmtId="0" fontId="23" fillId="0" borderId="0" xfId="0" applyFont="1"/>
    <xf numFmtId="0" fontId="24" fillId="0" borderId="0" xfId="0" applyFont="1"/>
    <xf numFmtId="0" fontId="17" fillId="0" borderId="2" xfId="0" applyFont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/>
    </xf>
    <xf numFmtId="0" fontId="4" fillId="3" borderId="25" xfId="0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left"/>
    </xf>
    <xf numFmtId="0" fontId="4" fillId="3" borderId="21" xfId="0" applyFont="1" applyFill="1" applyBorder="1" applyAlignment="1">
      <alignment vertical="center"/>
    </xf>
    <xf numFmtId="43" fontId="4" fillId="3" borderId="19" xfId="0" applyNumberFormat="1" applyFont="1" applyFill="1" applyBorder="1" applyAlignment="1"/>
    <xf numFmtId="165" fontId="4" fillId="3" borderId="19" xfId="1" applyNumberFormat="1" applyFont="1" applyFill="1" applyBorder="1" applyAlignment="1">
      <alignment horizontal="right"/>
    </xf>
    <xf numFmtId="165" fontId="4" fillId="3" borderId="19" xfId="0" quotePrefix="1" applyNumberFormat="1" applyFont="1" applyFill="1" applyBorder="1" applyAlignment="1">
      <alignment horizontal="right"/>
    </xf>
    <xf numFmtId="165" fontId="4" fillId="3" borderId="21" xfId="0" quotePrefix="1" applyNumberFormat="1" applyFont="1" applyFill="1" applyBorder="1" applyAlignment="1">
      <alignment horizontal="right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vertical="center"/>
    </xf>
    <xf numFmtId="43" fontId="4" fillId="3" borderId="23" xfId="0" applyNumberFormat="1" applyFont="1" applyFill="1" applyBorder="1" applyAlignment="1"/>
    <xf numFmtId="165" fontId="4" fillId="3" borderId="23" xfId="1" applyNumberFormat="1" applyFont="1" applyFill="1" applyBorder="1" applyAlignment="1">
      <alignment horizontal="right"/>
    </xf>
    <xf numFmtId="165" fontId="4" fillId="3" borderId="23" xfId="0" applyNumberFormat="1" applyFont="1" applyFill="1" applyBorder="1" applyAlignment="1">
      <alignment horizontal="right"/>
    </xf>
    <xf numFmtId="165" fontId="4" fillId="3" borderId="32" xfId="0" quotePrefix="1" applyNumberFormat="1" applyFont="1" applyFill="1" applyBorder="1" applyAlignment="1">
      <alignment horizontal="right"/>
    </xf>
    <xf numFmtId="0" fontId="21" fillId="3" borderId="18" xfId="0" applyNumberFormat="1" applyFont="1" applyFill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165" fontId="8" fillId="3" borderId="18" xfId="0" applyNumberFormat="1" applyFont="1" applyFill="1" applyBorder="1" applyAlignment="1">
      <alignment horizontal="right"/>
    </xf>
    <xf numFmtId="0" fontId="25" fillId="3" borderId="0" xfId="0" applyFont="1" applyFill="1"/>
    <xf numFmtId="0" fontId="4" fillId="3" borderId="25" xfId="0" applyNumberFormat="1" applyFont="1" applyFill="1" applyBorder="1" applyAlignment="1">
      <alignment horizontal="left"/>
    </xf>
    <xf numFmtId="165" fontId="4" fillId="3" borderId="25" xfId="0" applyNumberFormat="1" applyFont="1" applyFill="1" applyBorder="1" applyAlignment="1">
      <alignment horizontal="right"/>
    </xf>
    <xf numFmtId="165" fontId="4" fillId="3" borderId="25" xfId="0" quotePrefix="1" applyNumberFormat="1" applyFont="1" applyFill="1" applyBorder="1" applyAlignment="1">
      <alignment horizontal="right"/>
    </xf>
    <xf numFmtId="0" fontId="0" fillId="3" borderId="0" xfId="0" applyFill="1" applyBorder="1"/>
    <xf numFmtId="165" fontId="4" fillId="3" borderId="4" xfId="1" applyNumberFormat="1" applyFont="1" applyFill="1" applyBorder="1" applyAlignment="1">
      <alignment horizontal="right"/>
    </xf>
    <xf numFmtId="165" fontId="4" fillId="3" borderId="4" xfId="0" applyNumberFormat="1" applyFont="1" applyFill="1" applyBorder="1" applyAlignment="1">
      <alignment horizontal="right"/>
    </xf>
    <xf numFmtId="0" fontId="4" fillId="3" borderId="22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3" borderId="22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top"/>
    </xf>
    <xf numFmtId="0" fontId="4" fillId="3" borderId="17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left"/>
    </xf>
    <xf numFmtId="0" fontId="8" fillId="3" borderId="17" xfId="0" applyFont="1" applyFill="1" applyBorder="1" applyAlignment="1">
      <alignment horizontal="left"/>
    </xf>
    <xf numFmtId="0" fontId="8" fillId="0" borderId="18" xfId="0" applyFont="1" applyBorder="1"/>
    <xf numFmtId="49" fontId="21" fillId="3" borderId="28" xfId="0" applyNumberFormat="1" applyFont="1" applyFill="1" applyBorder="1" applyAlignment="1"/>
    <xf numFmtId="165" fontId="4" fillId="3" borderId="28" xfId="0" quotePrefix="1" applyNumberFormat="1" applyFont="1" applyFill="1" applyBorder="1" applyAlignment="1">
      <alignment horizontal="right"/>
    </xf>
    <xf numFmtId="0" fontId="4" fillId="3" borderId="18" xfId="0" applyFont="1" applyFill="1" applyBorder="1" applyAlignment="1">
      <alignment horizontal="left"/>
    </xf>
    <xf numFmtId="43" fontId="4" fillId="3" borderId="16" xfId="0" applyNumberFormat="1" applyFont="1" applyFill="1" applyBorder="1" applyAlignment="1"/>
    <xf numFmtId="0" fontId="4" fillId="3" borderId="16" xfId="0" applyFont="1" applyFill="1" applyBorder="1" applyAlignment="1">
      <alignment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left" vertical="center"/>
    </xf>
    <xf numFmtId="165" fontId="4" fillId="5" borderId="16" xfId="1" applyNumberFormat="1" applyFont="1" applyFill="1" applyBorder="1" applyAlignment="1">
      <alignment horizontal="right"/>
    </xf>
    <xf numFmtId="165" fontId="4" fillId="5" borderId="16" xfId="0" applyNumberFormat="1" applyFont="1" applyFill="1" applyBorder="1" applyAlignment="1">
      <alignment horizontal="right"/>
    </xf>
    <xf numFmtId="0" fontId="21" fillId="5" borderId="18" xfId="0" applyNumberFormat="1" applyFont="1" applyFill="1" applyBorder="1" applyAlignment="1"/>
    <xf numFmtId="165" fontId="4" fillId="5" borderId="16" xfId="0" quotePrefix="1" applyNumberFormat="1" applyFont="1" applyFill="1" applyBorder="1" applyAlignment="1">
      <alignment horizontal="right"/>
    </xf>
    <xf numFmtId="165" fontId="4" fillId="5" borderId="16" xfId="1" applyNumberFormat="1" applyFont="1" applyFill="1" applyBorder="1" applyAlignment="1">
      <alignment horizontal="right" vertical="center"/>
    </xf>
    <xf numFmtId="0" fontId="4" fillId="5" borderId="16" xfId="0" applyFont="1" applyFill="1" applyBorder="1" applyAlignment="1">
      <alignment horizontal="right" vertical="center"/>
    </xf>
    <xf numFmtId="0" fontId="4" fillId="5" borderId="16" xfId="0" applyFont="1" applyFill="1" applyBorder="1" applyAlignment="1">
      <alignment horizontal="right"/>
    </xf>
    <xf numFmtId="0" fontId="5" fillId="5" borderId="16" xfId="0" applyFont="1" applyFill="1" applyBorder="1" applyAlignment="1">
      <alignment horizontal="right" vertical="center"/>
    </xf>
    <xf numFmtId="0" fontId="4" fillId="5" borderId="18" xfId="0" applyFont="1" applyFill="1" applyBorder="1" applyAlignment="1">
      <alignment vertical="center"/>
    </xf>
    <xf numFmtId="165" fontId="4" fillId="5" borderId="16" xfId="0" quotePrefix="1" applyNumberFormat="1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right"/>
    </xf>
    <xf numFmtId="0" fontId="4" fillId="5" borderId="25" xfId="0" applyFont="1" applyFill="1" applyBorder="1" applyAlignment="1">
      <alignment horizontal="left" vertical="center"/>
    </xf>
    <xf numFmtId="165" fontId="4" fillId="5" borderId="25" xfId="1" applyNumberFormat="1" applyFont="1" applyFill="1" applyBorder="1" applyAlignment="1">
      <alignment horizontal="right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vertical="center"/>
    </xf>
    <xf numFmtId="165" fontId="4" fillId="3" borderId="28" xfId="0" applyNumberFormat="1" applyFont="1" applyFill="1" applyBorder="1" applyAlignment="1">
      <alignment horizontal="right"/>
    </xf>
    <xf numFmtId="0" fontId="4" fillId="3" borderId="16" xfId="0" applyNumberFormat="1" applyFont="1" applyFill="1" applyBorder="1" applyAlignment="1"/>
    <xf numFmtId="0" fontId="4" fillId="3" borderId="16" xfId="0" applyNumberFormat="1" applyFont="1" applyFill="1" applyBorder="1" applyAlignment="1">
      <alignment vertical="center"/>
    </xf>
    <xf numFmtId="0" fontId="8" fillId="0" borderId="14" xfId="0" applyFont="1" applyBorder="1"/>
    <xf numFmtId="43" fontId="4" fillId="3" borderId="16" xfId="0" applyNumberFormat="1" applyFont="1" applyFill="1" applyBorder="1" applyAlignment="1">
      <alignment horizontal="left"/>
    </xf>
    <xf numFmtId="165" fontId="4" fillId="3" borderId="16" xfId="1" quotePrefix="1" applyNumberFormat="1" applyFont="1" applyFill="1" applyBorder="1" applyAlignment="1">
      <alignment horizontal="right"/>
    </xf>
    <xf numFmtId="43" fontId="4" fillId="3" borderId="16" xfId="0" applyNumberFormat="1" applyFont="1" applyFill="1" applyBorder="1" applyAlignment="1">
      <alignment horizontal="left" vertical="center"/>
    </xf>
    <xf numFmtId="0" fontId="4" fillId="3" borderId="18" xfId="0" applyFont="1" applyFill="1" applyBorder="1" applyAlignment="1"/>
    <xf numFmtId="0" fontId="4" fillId="3" borderId="32" xfId="0" applyFont="1" applyFill="1" applyBorder="1" applyAlignment="1">
      <alignment horizontal="left"/>
    </xf>
    <xf numFmtId="0" fontId="4" fillId="3" borderId="32" xfId="0" applyFont="1" applyFill="1" applyBorder="1" applyAlignment="1"/>
    <xf numFmtId="165" fontId="4" fillId="3" borderId="23" xfId="0" quotePrefix="1" applyNumberFormat="1" applyFont="1" applyFill="1" applyBorder="1" applyAlignment="1">
      <alignment horizontal="right"/>
    </xf>
    <xf numFmtId="0" fontId="4" fillId="3" borderId="17" xfId="0" applyFont="1" applyFill="1" applyBorder="1" applyAlignment="1">
      <alignment horizontal="left"/>
    </xf>
    <xf numFmtId="0" fontId="4" fillId="3" borderId="29" xfId="0" applyFont="1" applyFill="1" applyBorder="1" applyAlignment="1">
      <alignment horizontal="left"/>
    </xf>
    <xf numFmtId="0" fontId="4" fillId="3" borderId="30" xfId="0" applyFont="1" applyFill="1" applyBorder="1" applyAlignment="1">
      <alignment horizontal="left"/>
    </xf>
    <xf numFmtId="165" fontId="4" fillId="3" borderId="25" xfId="1" applyNumberFormat="1" applyFont="1" applyFill="1" applyBorder="1" applyAlignment="1">
      <alignment horizontal="right"/>
    </xf>
    <xf numFmtId="0" fontId="4" fillId="3" borderId="16" xfId="0" applyFont="1" applyFill="1" applyBorder="1" applyAlignment="1">
      <alignment horizontal="center"/>
    </xf>
    <xf numFmtId="165" fontId="8" fillId="3" borderId="16" xfId="0" applyNumberFormat="1" applyFont="1" applyFill="1" applyBorder="1" applyAlignment="1" applyProtection="1">
      <alignment horizontal="right"/>
      <protection locked="0"/>
    </xf>
    <xf numFmtId="165" fontId="4" fillId="3" borderId="16" xfId="0" applyNumberFormat="1" applyFont="1" applyFill="1" applyBorder="1" applyAlignment="1" applyProtection="1">
      <alignment horizontal="right"/>
      <protection locked="0"/>
    </xf>
    <xf numFmtId="165" fontId="4" fillId="3" borderId="18" xfId="0" applyNumberFormat="1" applyFont="1" applyFill="1" applyBorder="1" applyAlignment="1">
      <alignment horizontal="right" vertical="center"/>
    </xf>
    <xf numFmtId="165" fontId="4" fillId="3" borderId="16" xfId="0" quotePrefix="1" applyNumberFormat="1" applyFont="1" applyFill="1" applyBorder="1" applyAlignment="1" applyProtection="1">
      <alignment horizontal="right"/>
      <protection locked="0"/>
    </xf>
    <xf numFmtId="0" fontId="4" fillId="3" borderId="29" xfId="0" applyFont="1" applyFill="1" applyBorder="1" applyAlignment="1">
      <alignment horizontal="left" vertical="center"/>
    </xf>
    <xf numFmtId="165" fontId="4" fillId="3" borderId="25" xfId="0" quotePrefix="1" applyNumberFormat="1" applyFont="1" applyFill="1" applyBorder="1" applyAlignment="1">
      <alignment horizontal="right" vertical="center"/>
    </xf>
    <xf numFmtId="49" fontId="21" fillId="3" borderId="8" xfId="0" applyNumberFormat="1" applyFont="1" applyFill="1" applyBorder="1" applyAlignment="1">
      <alignment horizontal="left"/>
    </xf>
    <xf numFmtId="49" fontId="21" fillId="3" borderId="9" xfId="0" applyNumberFormat="1" applyFont="1" applyFill="1" applyBorder="1" applyAlignment="1"/>
    <xf numFmtId="0" fontId="4" fillId="3" borderId="26" xfId="0" applyNumberFormat="1" applyFont="1" applyFill="1" applyBorder="1" applyAlignment="1">
      <alignment horizontal="left" vertical="center"/>
    </xf>
    <xf numFmtId="165" fontId="4" fillId="3" borderId="19" xfId="0" applyNumberFormat="1" applyFont="1" applyFill="1" applyBorder="1" applyAlignment="1">
      <alignment horizontal="right"/>
    </xf>
    <xf numFmtId="0" fontId="4" fillId="3" borderId="24" xfId="0" applyFont="1" applyFill="1" applyBorder="1" applyAlignment="1">
      <alignment horizontal="left"/>
    </xf>
    <xf numFmtId="49" fontId="21" fillId="3" borderId="32" xfId="0" applyNumberFormat="1" applyFont="1" applyFill="1" applyBorder="1" applyAlignment="1"/>
    <xf numFmtId="0" fontId="21" fillId="3" borderId="23" xfId="0" applyNumberFormat="1" applyFont="1" applyFill="1" applyBorder="1" applyAlignment="1">
      <alignment horizontal="left"/>
    </xf>
    <xf numFmtId="0" fontId="4" fillId="3" borderId="23" xfId="0" applyNumberFormat="1" applyFont="1" applyFill="1" applyBorder="1" applyAlignment="1">
      <alignment horizontal="left"/>
    </xf>
    <xf numFmtId="165" fontId="4" fillId="3" borderId="19" xfId="0" quotePrefix="1" applyNumberFormat="1" applyFont="1" applyFill="1" applyBorder="1" applyAlignment="1">
      <alignment horizontal="right" vertical="center"/>
    </xf>
    <xf numFmtId="0" fontId="21" fillId="3" borderId="18" xfId="0" applyNumberFormat="1" applyFont="1" applyFill="1" applyBorder="1"/>
    <xf numFmtId="0" fontId="21" fillId="3" borderId="16" xfId="0" applyNumberFormat="1" applyFont="1" applyFill="1" applyBorder="1" applyAlignment="1">
      <alignment horizontal="left"/>
    </xf>
    <xf numFmtId="0" fontId="4" fillId="3" borderId="20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19" xfId="0" applyNumberFormat="1" applyFont="1" applyFill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31" xfId="0" applyFont="1" applyBorder="1"/>
    <xf numFmtId="0" fontId="8" fillId="0" borderId="19" xfId="0" applyNumberFormat="1" applyFont="1" applyBorder="1"/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/>
    <xf numFmtId="0" fontId="8" fillId="0" borderId="16" xfId="0" applyNumberFormat="1" applyFont="1" applyBorder="1"/>
    <xf numFmtId="164" fontId="8" fillId="0" borderId="16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3" xfId="0" applyFont="1" applyBorder="1"/>
    <xf numFmtId="0" fontId="8" fillId="0" borderId="25" xfId="0" applyNumberFormat="1" applyFont="1" applyBorder="1"/>
    <xf numFmtId="0" fontId="8" fillId="0" borderId="26" xfId="0" applyFont="1" applyBorder="1" applyAlignment="1">
      <alignment horizontal="center" vertical="center"/>
    </xf>
    <xf numFmtId="0" fontId="8" fillId="0" borderId="34" xfId="0" applyFont="1" applyBorder="1"/>
    <xf numFmtId="0" fontId="8" fillId="0" borderId="26" xfId="0" applyFont="1" applyBorder="1"/>
    <xf numFmtId="0" fontId="8" fillId="0" borderId="16" xfId="0" applyFont="1" applyBorder="1"/>
    <xf numFmtId="0" fontId="8" fillId="0" borderId="17" xfId="0" applyNumberFormat="1" applyFont="1" applyBorder="1" applyAlignment="1"/>
    <xf numFmtId="0" fontId="8" fillId="0" borderId="4" xfId="0" applyFont="1" applyBorder="1" applyAlignment="1">
      <alignment horizontal="center" vertical="center"/>
    </xf>
    <xf numFmtId="0" fontId="8" fillId="0" borderId="3" xfId="0" applyFont="1" applyBorder="1"/>
    <xf numFmtId="0" fontId="8" fillId="0" borderId="6" xfId="0" applyFont="1" applyFill="1" applyBorder="1"/>
    <xf numFmtId="0" fontId="8" fillId="0" borderId="18" xfId="0" applyFont="1" applyFill="1" applyBorder="1"/>
    <xf numFmtId="0" fontId="8" fillId="0" borderId="9" xfId="0" applyFont="1" applyBorder="1"/>
    <xf numFmtId="0" fontId="9" fillId="0" borderId="1" xfId="0" applyFont="1" applyBorder="1" applyAlignment="1">
      <alignment horizontal="center" vertical="center"/>
    </xf>
    <xf numFmtId="0" fontId="8" fillId="0" borderId="3" xfId="0" applyFont="1" applyFill="1" applyBorder="1"/>
    <xf numFmtId="0" fontId="9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1" xfId="0" applyFont="1" applyBorder="1"/>
    <xf numFmtId="0" fontId="9" fillId="0" borderId="24" xfId="0" applyFont="1" applyBorder="1" applyAlignment="1">
      <alignment horizontal="center" vertical="center"/>
    </xf>
    <xf numFmtId="0" fontId="8" fillId="0" borderId="23" xfId="0" applyFont="1" applyBorder="1"/>
    <xf numFmtId="0" fontId="8" fillId="0" borderId="32" xfId="0" applyFont="1" applyFill="1" applyBorder="1"/>
    <xf numFmtId="0" fontId="9" fillId="0" borderId="2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/>
    <xf numFmtId="0" fontId="4" fillId="0" borderId="19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8" fillId="0" borderId="16" xfId="0" applyFont="1" applyBorder="1" applyAlignment="1">
      <alignment horizontal="center"/>
    </xf>
    <xf numFmtId="0" fontId="4" fillId="0" borderId="26" xfId="0" applyFont="1" applyBorder="1" applyAlignment="1">
      <alignment vertical="center"/>
    </xf>
    <xf numFmtId="0" fontId="8" fillId="0" borderId="23" xfId="0" applyFont="1" applyBorder="1" applyAlignment="1">
      <alignment horizontal="center"/>
    </xf>
    <xf numFmtId="0" fontId="8" fillId="0" borderId="32" xfId="0" applyFont="1" applyBorder="1"/>
    <xf numFmtId="0" fontId="4" fillId="3" borderId="22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4" fillId="5" borderId="22" xfId="0" applyFont="1" applyFill="1" applyBorder="1" applyAlignment="1">
      <alignment vertical="center"/>
    </xf>
    <xf numFmtId="0" fontId="4" fillId="5" borderId="18" xfId="0" applyFont="1" applyFill="1" applyBorder="1" applyAlignment="1"/>
    <xf numFmtId="0" fontId="4" fillId="5" borderId="0" xfId="2" applyFont="1" applyFill="1" applyBorder="1" applyAlignment="1"/>
    <xf numFmtId="0" fontId="4" fillId="5" borderId="18" xfId="2" applyFont="1" applyFill="1" applyBorder="1" applyAlignment="1"/>
    <xf numFmtId="0" fontId="4" fillId="5" borderId="22" xfId="0" applyFont="1" applyFill="1" applyBorder="1" applyAlignment="1"/>
    <xf numFmtId="0" fontId="4" fillId="5" borderId="29" xfId="0" applyFont="1" applyFill="1" applyBorder="1" applyAlignment="1"/>
    <xf numFmtId="49" fontId="21" fillId="5" borderId="18" xfId="0" applyNumberFormat="1" applyFont="1" applyFill="1" applyBorder="1" applyAlignment="1"/>
    <xf numFmtId="0" fontId="4" fillId="5" borderId="0" xfId="0" applyFont="1" applyFill="1" applyBorder="1" applyAlignment="1">
      <alignment vertical="center"/>
    </xf>
    <xf numFmtId="165" fontId="4" fillId="5" borderId="16" xfId="0" applyNumberFormat="1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22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left" vertical="center"/>
    </xf>
    <xf numFmtId="44" fontId="4" fillId="3" borderId="1" xfId="2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1" fillId="3" borderId="3" xfId="0" applyNumberFormat="1" applyFont="1" applyFill="1" applyBorder="1"/>
    <xf numFmtId="44" fontId="4" fillId="3" borderId="1" xfId="0" applyNumberFormat="1" applyFont="1" applyFill="1" applyBorder="1" applyAlignment="1">
      <alignment horizontal="left"/>
    </xf>
    <xf numFmtId="165" fontId="4" fillId="3" borderId="1" xfId="0" quotePrefix="1" applyNumberFormat="1" applyFont="1" applyFill="1" applyBorder="1" applyAlignment="1">
      <alignment horizontal="right"/>
    </xf>
    <xf numFmtId="43" fontId="21" fillId="3" borderId="16" xfId="0" applyNumberFormat="1" applyFont="1" applyFill="1" applyBorder="1" applyAlignment="1"/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vertical="center"/>
    </xf>
    <xf numFmtId="0" fontId="4" fillId="5" borderId="19" xfId="0" applyFont="1" applyFill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/>
    <xf numFmtId="0" fontId="4" fillId="3" borderId="4" xfId="0" applyFont="1" applyFill="1" applyBorder="1" applyAlignment="1">
      <alignment horizontal="center" vertical="center"/>
    </xf>
    <xf numFmtId="0" fontId="21" fillId="3" borderId="17" xfId="0" applyNumberFormat="1" applyFont="1" applyFill="1" applyBorder="1" applyAlignment="1">
      <alignment vertical="center"/>
    </xf>
    <xf numFmtId="165" fontId="4" fillId="3" borderId="6" xfId="0" applyNumberFormat="1" applyFont="1" applyFill="1" applyBorder="1" applyAlignment="1">
      <alignment horizontal="right"/>
    </xf>
    <xf numFmtId="0" fontId="4" fillId="5" borderId="21" xfId="0" applyFont="1" applyFill="1" applyBorder="1" applyAlignment="1">
      <alignment vertical="center"/>
    </xf>
    <xf numFmtId="0" fontId="4" fillId="5" borderId="19" xfId="0" applyFont="1" applyFill="1" applyBorder="1" applyAlignment="1">
      <alignment horizontal="right" vertical="center"/>
    </xf>
    <xf numFmtId="0" fontId="5" fillId="5" borderId="19" xfId="0" applyFont="1" applyFill="1" applyBorder="1" applyAlignment="1">
      <alignment horizontal="right" vertical="center"/>
    </xf>
    <xf numFmtId="0" fontId="5" fillId="5" borderId="19" xfId="0" applyFont="1" applyFill="1" applyBorder="1" applyAlignment="1">
      <alignment horizontal="right"/>
    </xf>
    <xf numFmtId="0" fontId="4" fillId="3" borderId="25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165" fontId="4" fillId="3" borderId="30" xfId="0" quotePrefix="1" applyNumberFormat="1" applyFont="1" applyFill="1" applyBorder="1" applyAlignment="1">
      <alignment horizontal="right"/>
    </xf>
    <xf numFmtId="0" fontId="21" fillId="3" borderId="32" xfId="0" applyNumberFormat="1" applyFont="1" applyFill="1" applyBorder="1" applyAlignment="1">
      <alignment vertical="center"/>
    </xf>
    <xf numFmtId="0" fontId="21" fillId="3" borderId="23" xfId="0" applyNumberFormat="1" applyFont="1" applyFill="1" applyBorder="1" applyAlignment="1">
      <alignment horizontal="left" vertical="center"/>
    </xf>
    <xf numFmtId="165" fontId="4" fillId="3" borderId="23" xfId="1" applyNumberFormat="1" applyFont="1" applyFill="1" applyBorder="1" applyAlignment="1">
      <alignment horizontal="right" vertical="center"/>
    </xf>
    <xf numFmtId="165" fontId="4" fillId="3" borderId="23" xfId="0" quotePrefix="1" applyNumberFormat="1" applyFont="1" applyFill="1" applyBorder="1" applyAlignment="1">
      <alignment horizontal="right" vertical="center"/>
    </xf>
    <xf numFmtId="165" fontId="4" fillId="3" borderId="32" xfId="0" applyNumberFormat="1" applyFont="1" applyFill="1" applyBorder="1" applyAlignment="1">
      <alignment horizontal="right" vertical="center"/>
    </xf>
    <xf numFmtId="165" fontId="4" fillId="3" borderId="32" xfId="0" quotePrefix="1" applyNumberFormat="1" applyFont="1" applyFill="1" applyBorder="1" applyAlignment="1">
      <alignment horizontal="right" vertical="center"/>
    </xf>
    <xf numFmtId="0" fontId="21" fillId="3" borderId="28" xfId="0" applyNumberFormat="1" applyFont="1" applyFill="1" applyBorder="1"/>
    <xf numFmtId="43" fontId="21" fillId="3" borderId="26" xfId="0" applyNumberFormat="1" applyFont="1" applyFill="1" applyBorder="1" applyAlignment="1"/>
    <xf numFmtId="0" fontId="17" fillId="0" borderId="33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8" xfId="0" applyFont="1" applyFill="1" applyBorder="1" applyAlignment="1">
      <alignment horizontal="left" vertical="center"/>
    </xf>
    <xf numFmtId="0" fontId="17" fillId="0" borderId="25" xfId="0" applyFont="1" applyBorder="1" applyAlignment="1">
      <alignment horizontal="center" vertical="center"/>
    </xf>
    <xf numFmtId="0" fontId="17" fillId="0" borderId="30" xfId="0" applyFont="1" applyFill="1" applyBorder="1" applyAlignment="1">
      <alignment horizontal="left" vertical="center"/>
    </xf>
    <xf numFmtId="0" fontId="21" fillId="3" borderId="28" xfId="0" applyNumberFormat="1" applyFont="1" applyFill="1" applyBorder="1" applyAlignment="1">
      <alignment vertical="center"/>
    </xf>
    <xf numFmtId="165" fontId="5" fillId="3" borderId="12" xfId="1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21" fillId="3" borderId="24" xfId="0" applyNumberFormat="1" applyFont="1" applyFill="1" applyBorder="1" applyAlignment="1">
      <alignment horizontal="left" vertical="center"/>
    </xf>
    <xf numFmtId="0" fontId="8" fillId="3" borderId="3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165" fontId="5" fillId="3" borderId="12" xfId="0" applyNumberFormat="1" applyFont="1" applyFill="1" applyBorder="1" applyAlignment="1">
      <alignment vertical="center"/>
    </xf>
    <xf numFmtId="165" fontId="5" fillId="3" borderId="12" xfId="1" applyNumberFormat="1" applyFont="1" applyFill="1" applyBorder="1" applyAlignment="1">
      <alignment horizontal="right" vertical="center"/>
    </xf>
    <xf numFmtId="165" fontId="5" fillId="3" borderId="12" xfId="1" quotePrefix="1" applyNumberFormat="1" applyFont="1" applyFill="1" applyBorder="1" applyAlignment="1">
      <alignment horizontal="right" vertical="center"/>
    </xf>
    <xf numFmtId="49" fontId="4" fillId="3" borderId="33" xfId="0" applyNumberFormat="1" applyFont="1" applyFill="1" applyBorder="1" applyAlignment="1">
      <alignment horizontal="left"/>
    </xf>
    <xf numFmtId="0" fontId="4" fillId="3" borderId="30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165" fontId="4" fillId="3" borderId="25" xfId="1" applyNumberFormat="1" applyFont="1" applyFill="1" applyBorder="1" applyAlignment="1">
      <alignment horizontal="right" vertical="center"/>
    </xf>
    <xf numFmtId="165" fontId="4" fillId="3" borderId="12" xfId="1" applyNumberFormat="1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left"/>
    </xf>
    <xf numFmtId="165" fontId="4" fillId="3" borderId="12" xfId="0" quotePrefix="1" applyNumberFormat="1" applyFont="1" applyFill="1" applyBorder="1" applyAlignment="1">
      <alignment horizontal="right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right" vertical="center"/>
    </xf>
    <xf numFmtId="0" fontId="8" fillId="3" borderId="30" xfId="0" applyFont="1" applyFill="1" applyBorder="1" applyAlignment="1">
      <alignment horizontal="left"/>
    </xf>
    <xf numFmtId="0" fontId="21" fillId="3" borderId="30" xfId="0" applyNumberFormat="1" applyFont="1" applyFill="1" applyBorder="1" applyAlignment="1"/>
    <xf numFmtId="165" fontId="4" fillId="3" borderId="30" xfId="0" applyNumberFormat="1" applyFont="1" applyFill="1" applyBorder="1" applyAlignment="1">
      <alignment horizontal="right"/>
    </xf>
    <xf numFmtId="0" fontId="9" fillId="3" borderId="13" xfId="0" applyFont="1" applyFill="1" applyBorder="1" applyAlignment="1">
      <alignment horizontal="left"/>
    </xf>
    <xf numFmtId="0" fontId="28" fillId="3" borderId="13" xfId="0" applyNumberFormat="1" applyFont="1" applyFill="1" applyBorder="1" applyAlignment="1"/>
    <xf numFmtId="0" fontId="5" fillId="3" borderId="11" xfId="0" applyNumberFormat="1" applyFont="1" applyFill="1" applyBorder="1" applyAlignment="1">
      <alignment horizontal="left"/>
    </xf>
    <xf numFmtId="165" fontId="5" fillId="3" borderId="11" xfId="0" quotePrefix="1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165" fontId="5" fillId="3" borderId="12" xfId="0" quotePrefix="1" applyNumberFormat="1" applyFont="1" applyFill="1" applyBorder="1" applyAlignment="1">
      <alignment horizontal="right"/>
    </xf>
    <xf numFmtId="0" fontId="5" fillId="4" borderId="11" xfId="0" applyFont="1" applyFill="1" applyBorder="1" applyAlignment="1">
      <alignment horizontal="right" vertical="center"/>
    </xf>
    <xf numFmtId="0" fontId="8" fillId="5" borderId="34" xfId="0" applyFont="1" applyFill="1" applyBorder="1" applyAlignment="1"/>
    <xf numFmtId="0" fontId="8" fillId="5" borderId="11" xfId="0" applyFont="1" applyFill="1" applyBorder="1" applyAlignment="1"/>
    <xf numFmtId="0" fontId="2" fillId="0" borderId="0" xfId="0" applyFont="1" applyBorder="1" applyAlignment="1">
      <alignment horizontal="right"/>
    </xf>
    <xf numFmtId="0" fontId="5" fillId="3" borderId="2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4" fillId="3" borderId="26" xfId="0" applyNumberFormat="1" applyFont="1" applyFill="1" applyBorder="1" applyAlignment="1"/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20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/>
    </xf>
    <xf numFmtId="0" fontId="4" fillId="3" borderId="28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/>
    </xf>
    <xf numFmtId="165" fontId="5" fillId="3" borderId="12" xfId="0" applyNumberFormat="1" applyFont="1" applyFill="1" applyBorder="1" applyAlignment="1">
      <alignment horizontal="right" vertical="center"/>
    </xf>
    <xf numFmtId="165" fontId="4" fillId="3" borderId="3" xfId="0" applyNumberFormat="1" applyFon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4" fillId="3" borderId="18" xfId="0" applyFont="1" applyFill="1" applyBorder="1" applyAlignment="1">
      <alignment horizontal="left"/>
    </xf>
    <xf numFmtId="0" fontId="17" fillId="0" borderId="1" xfId="0" applyFont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17" fillId="0" borderId="16" xfId="0" applyFont="1" applyFill="1" applyBorder="1" applyAlignment="1">
      <alignment horizontal="right" vertical="center"/>
    </xf>
    <xf numFmtId="0" fontId="17" fillId="0" borderId="25" xfId="0" applyFont="1" applyFill="1" applyBorder="1" applyAlignment="1">
      <alignment horizontal="right" vertical="center"/>
    </xf>
    <xf numFmtId="0" fontId="0" fillId="0" borderId="13" xfId="0" applyBorder="1"/>
    <xf numFmtId="0" fontId="21" fillId="3" borderId="5" xfId="0" applyNumberFormat="1" applyFont="1" applyFill="1" applyBorder="1" applyAlignment="1"/>
    <xf numFmtId="0" fontId="21" fillId="3" borderId="24" xfId="0" applyNumberFormat="1" applyFont="1" applyFill="1" applyBorder="1" applyAlignment="1"/>
    <xf numFmtId="0" fontId="21" fillId="3" borderId="27" xfId="0" applyNumberFormat="1" applyFont="1" applyFill="1" applyBorder="1" applyAlignment="1"/>
    <xf numFmtId="0" fontId="21" fillId="3" borderId="22" xfId="0" applyNumberFormat="1" applyFont="1" applyFill="1" applyBorder="1" applyAlignment="1"/>
    <xf numFmtId="0" fontId="4" fillId="3" borderId="22" xfId="0" applyNumberFormat="1" applyFont="1" applyFill="1" applyBorder="1" applyAlignment="1">
      <alignment horizontal="left"/>
    </xf>
    <xf numFmtId="0" fontId="3" fillId="0" borderId="15" xfId="0" applyFont="1" applyBorder="1"/>
    <xf numFmtId="0" fontId="5" fillId="3" borderId="16" xfId="0" applyFont="1" applyFill="1" applyBorder="1" applyAlignment="1">
      <alignment vertical="center"/>
    </xf>
    <xf numFmtId="0" fontId="5" fillId="3" borderId="22" xfId="0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6" borderId="10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vertical="center"/>
    </xf>
    <xf numFmtId="0" fontId="5" fillId="6" borderId="13" xfId="0" applyFont="1" applyFill="1" applyBorder="1" applyAlignment="1">
      <alignment horizontal="right" vertical="center"/>
    </xf>
    <xf numFmtId="0" fontId="5" fillId="6" borderId="11" xfId="0" applyFont="1" applyFill="1" applyBorder="1" applyAlignment="1">
      <alignment horizontal="right" vertical="center"/>
    </xf>
    <xf numFmtId="0" fontId="4" fillId="6" borderId="1" xfId="0" applyFont="1" applyFill="1" applyBorder="1" applyAlignment="1"/>
    <xf numFmtId="0" fontId="5" fillId="6" borderId="2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/>
    <xf numFmtId="0" fontId="4" fillId="6" borderId="4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left" vertical="center" readingOrder="1"/>
    </xf>
    <xf numFmtId="0" fontId="5" fillId="6" borderId="13" xfId="0" applyFont="1" applyFill="1" applyBorder="1" applyAlignment="1">
      <alignment vertical="center" readingOrder="1"/>
    </xf>
    <xf numFmtId="0" fontId="5" fillId="6" borderId="11" xfId="0" applyFont="1" applyFill="1" applyBorder="1" applyAlignment="1">
      <alignment vertical="center" readingOrder="1"/>
    </xf>
    <xf numFmtId="165" fontId="5" fillId="6" borderId="12" xfId="1" applyNumberFormat="1" applyFont="1" applyFill="1" applyBorder="1" applyAlignment="1">
      <alignment horizontal="right" vertical="center"/>
    </xf>
    <xf numFmtId="165" fontId="5" fillId="6" borderId="12" xfId="0" quotePrefix="1" applyNumberFormat="1" applyFont="1" applyFill="1" applyBorder="1" applyAlignment="1">
      <alignment horizontal="right" vertical="center"/>
    </xf>
    <xf numFmtId="0" fontId="0" fillId="6" borderId="13" xfId="0" applyFill="1" applyBorder="1"/>
    <xf numFmtId="0" fontId="4" fillId="6" borderId="1" xfId="0" applyFont="1" applyFill="1" applyBorder="1"/>
    <xf numFmtId="0" fontId="5" fillId="6" borderId="2" xfId="0" applyFont="1" applyFill="1" applyBorder="1" applyAlignment="1"/>
    <xf numFmtId="0" fontId="5" fillId="6" borderId="5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 vertical="center"/>
    </xf>
    <xf numFmtId="0" fontId="4" fillId="6" borderId="4" xfId="0" applyFont="1" applyFill="1" applyBorder="1"/>
    <xf numFmtId="0" fontId="4" fillId="6" borderId="4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left" vertical="center" readingOrder="1"/>
    </xf>
    <xf numFmtId="0" fontId="10" fillId="6" borderId="1" xfId="0" applyFont="1" applyFill="1" applyBorder="1" applyAlignment="1">
      <alignment horizontal="right"/>
    </xf>
    <xf numFmtId="0" fontId="6" fillId="6" borderId="2" xfId="0" applyFont="1" applyFill="1" applyBorder="1" applyAlignment="1"/>
    <xf numFmtId="0" fontId="10" fillId="6" borderId="4" xfId="0" applyFont="1" applyFill="1" applyBorder="1" applyAlignment="1">
      <alignment horizontal="right"/>
    </xf>
    <xf numFmtId="0" fontId="6" fillId="6" borderId="5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right"/>
    </xf>
    <xf numFmtId="0" fontId="6" fillId="6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right" vertical="center"/>
    </xf>
    <xf numFmtId="0" fontId="5" fillId="6" borderId="10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/>
    </xf>
    <xf numFmtId="0" fontId="5" fillId="6" borderId="3" xfId="0" applyFont="1" applyFill="1" applyBorder="1" applyAlignment="1">
      <alignment horizontal="right" vertical="center"/>
    </xf>
    <xf numFmtId="165" fontId="15" fillId="6" borderId="7" xfId="1" applyNumberFormat="1" applyFont="1" applyFill="1" applyBorder="1" applyAlignment="1">
      <alignment horizontal="right" vertical="center"/>
    </xf>
    <xf numFmtId="0" fontId="10" fillId="6" borderId="1" xfId="0" applyFont="1" applyFill="1" applyBorder="1"/>
    <xf numFmtId="0" fontId="10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10" fillId="6" borderId="4" xfId="0" applyFont="1" applyFill="1" applyBorder="1"/>
    <xf numFmtId="0" fontId="5" fillId="6" borderId="11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left"/>
    </xf>
    <xf numFmtId="0" fontId="9" fillId="6" borderId="13" xfId="0" applyFont="1" applyFill="1" applyBorder="1" applyAlignment="1"/>
    <xf numFmtId="165" fontId="9" fillId="6" borderId="12" xfId="0" applyNumberFormat="1" applyFont="1" applyFill="1" applyBorder="1"/>
    <xf numFmtId="0" fontId="6" fillId="6" borderId="5" xfId="0" applyNumberFormat="1" applyFont="1" applyFill="1" applyBorder="1" applyAlignment="1">
      <alignment horizontal="center" vertical="center"/>
    </xf>
    <xf numFmtId="0" fontId="10" fillId="6" borderId="5" xfId="0" applyNumberFormat="1" applyFont="1" applyFill="1" applyBorder="1" applyAlignment="1">
      <alignment horizontal="center" vertical="center"/>
    </xf>
    <xf numFmtId="0" fontId="5" fillId="6" borderId="10" xfId="0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/>
    </xf>
    <xf numFmtId="0" fontId="3" fillId="0" borderId="15" xfId="0" applyFont="1" applyBorder="1" applyAlignment="1">
      <alignment horizontal="right"/>
    </xf>
    <xf numFmtId="0" fontId="4" fillId="5" borderId="25" xfId="0" applyFont="1" applyFill="1" applyBorder="1" applyAlignment="1">
      <alignment horizontal="right" vertical="center"/>
    </xf>
    <xf numFmtId="0" fontId="4" fillId="5" borderId="29" xfId="0" applyFont="1" applyFill="1" applyBorder="1" applyAlignment="1">
      <alignment vertical="center"/>
    </xf>
    <xf numFmtId="165" fontId="4" fillId="5" borderId="25" xfId="0" applyNumberFormat="1" applyFont="1" applyFill="1" applyBorder="1" applyAlignment="1">
      <alignment horizontal="right"/>
    </xf>
    <xf numFmtId="165" fontId="5" fillId="3" borderId="23" xfId="1" applyNumberFormat="1" applyFont="1" applyFill="1" applyBorder="1" applyAlignment="1">
      <alignment horizontal="right" vertical="center"/>
    </xf>
    <xf numFmtId="165" fontId="5" fillId="3" borderId="23" xfId="0" applyNumberFormat="1" applyFont="1" applyFill="1" applyBorder="1" applyAlignment="1">
      <alignment horizontal="right"/>
    </xf>
    <xf numFmtId="165" fontId="5" fillId="3" borderId="23" xfId="0" quotePrefix="1" applyNumberFormat="1" applyFont="1" applyFill="1" applyBorder="1" applyAlignment="1">
      <alignment horizontal="right"/>
    </xf>
    <xf numFmtId="0" fontId="11" fillId="6" borderId="1" xfId="0" applyFont="1" applyFill="1" applyBorder="1"/>
    <xf numFmtId="0" fontId="15" fillId="6" borderId="2" xfId="0" applyFont="1" applyFill="1" applyBorder="1" applyAlignment="1"/>
    <xf numFmtId="0" fontId="11" fillId="6" borderId="4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 vertical="center"/>
    </xf>
    <xf numFmtId="0" fontId="11" fillId="6" borderId="4" xfId="0" applyFont="1" applyFill="1" applyBorder="1"/>
    <xf numFmtId="0" fontId="11" fillId="6" borderId="4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vertical="center"/>
    </xf>
    <xf numFmtId="0" fontId="17" fillId="6" borderId="12" xfId="0" applyFont="1" applyFill="1" applyBorder="1" applyAlignment="1">
      <alignment horizontal="right" vertical="top"/>
    </xf>
    <xf numFmtId="0" fontId="29" fillId="0" borderId="0" xfId="0" applyFont="1" applyAlignment="1"/>
    <xf numFmtId="0" fontId="29" fillId="0" borderId="0" xfId="0" applyFont="1"/>
    <xf numFmtId="0" fontId="19" fillId="6" borderId="12" xfId="0" applyFont="1" applyFill="1" applyBorder="1"/>
    <xf numFmtId="0" fontId="30" fillId="0" borderId="1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0" fillId="0" borderId="16" xfId="0" applyFont="1" applyBorder="1" applyAlignment="1">
      <alignment horizontal="right"/>
    </xf>
    <xf numFmtId="0" fontId="30" fillId="0" borderId="25" xfId="0" applyFont="1" applyBorder="1" applyAlignment="1">
      <alignment horizontal="right"/>
    </xf>
    <xf numFmtId="0" fontId="17" fillId="6" borderId="12" xfId="0" applyFont="1" applyFill="1" applyBorder="1" applyAlignment="1">
      <alignment horizontal="center" vertical="center"/>
    </xf>
    <xf numFmtId="0" fontId="33" fillId="6" borderId="12" xfId="0" applyFont="1" applyFill="1" applyBorder="1" applyAlignment="1">
      <alignment horizontal="center" vertical="center"/>
    </xf>
    <xf numFmtId="0" fontId="34" fillId="6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left" vertical="top"/>
    </xf>
    <xf numFmtId="0" fontId="31" fillId="0" borderId="4" xfId="0" applyFont="1" applyBorder="1" applyAlignment="1">
      <alignment horizontal="center" vertical="top"/>
    </xf>
    <xf numFmtId="0" fontId="31" fillId="0" borderId="27" xfId="0" applyFont="1" applyBorder="1" applyAlignment="1">
      <alignment vertical="top"/>
    </xf>
    <xf numFmtId="0" fontId="31" fillId="0" borderId="34" xfId="0" applyFont="1" applyBorder="1" applyAlignment="1">
      <alignment vertical="top"/>
    </xf>
    <xf numFmtId="0" fontId="31" fillId="0" borderId="16" xfId="0" applyFont="1" applyBorder="1" applyAlignment="1">
      <alignment horizontal="center" vertical="top"/>
    </xf>
    <xf numFmtId="0" fontId="31" fillId="0" borderId="22" xfId="0" applyFont="1" applyBorder="1" applyAlignment="1">
      <alignment horizontal="left" vertical="top"/>
    </xf>
    <xf numFmtId="0" fontId="31" fillId="0" borderId="17" xfId="0" applyFont="1" applyBorder="1" applyAlignment="1">
      <alignment horizontal="left" vertical="top"/>
    </xf>
    <xf numFmtId="3" fontId="31" fillId="0" borderId="17" xfId="0" applyNumberFormat="1" applyFont="1" applyBorder="1" applyAlignment="1">
      <alignment horizontal="center" vertical="top"/>
    </xf>
    <xf numFmtId="0" fontId="32" fillId="0" borderId="16" xfId="0" applyFont="1" applyBorder="1" applyAlignment="1">
      <alignment horizontal="center" vertical="top"/>
    </xf>
    <xf numFmtId="0" fontId="31" fillId="0" borderId="22" xfId="0" applyFont="1" applyBorder="1" applyAlignment="1">
      <alignment vertical="top"/>
    </xf>
    <xf numFmtId="0" fontId="31" fillId="0" borderId="17" xfId="0" applyFont="1" applyBorder="1" applyAlignment="1">
      <alignment vertical="top"/>
    </xf>
    <xf numFmtId="0" fontId="32" fillId="0" borderId="22" xfId="0" applyFont="1" applyBorder="1" applyAlignment="1">
      <alignment vertical="top"/>
    </xf>
    <xf numFmtId="0" fontId="32" fillId="0" borderId="17" xfId="0" applyFont="1" applyBorder="1" applyAlignment="1">
      <alignment vertical="top"/>
    </xf>
    <xf numFmtId="1" fontId="30" fillId="0" borderId="5" xfId="0" applyNumberFormat="1" applyFont="1" applyBorder="1" applyAlignment="1">
      <alignment horizontal="right" vertical="center"/>
    </xf>
    <xf numFmtId="1" fontId="30" fillId="0" borderId="22" xfId="0" applyNumberFormat="1" applyFont="1" applyBorder="1" applyAlignment="1">
      <alignment horizontal="right" vertical="center"/>
    </xf>
    <xf numFmtId="1" fontId="30" fillId="6" borderId="12" xfId="0" applyNumberFormat="1" applyFont="1" applyFill="1" applyBorder="1" applyAlignment="1">
      <alignment horizontal="right" vertical="center"/>
    </xf>
    <xf numFmtId="1" fontId="17" fillId="0" borderId="1" xfId="0" applyNumberFormat="1" applyFont="1" applyBorder="1" applyAlignment="1">
      <alignment horizontal="right" vertical="center"/>
    </xf>
    <xf numFmtId="1" fontId="30" fillId="0" borderId="20" xfId="0" applyNumberFormat="1" applyFont="1" applyBorder="1" applyAlignment="1">
      <alignment horizontal="right" vertical="center"/>
    </xf>
    <xf numFmtId="1" fontId="30" fillId="0" borderId="19" xfId="0" applyNumberFormat="1" applyFont="1" applyBorder="1" applyAlignment="1">
      <alignment horizontal="right" vertical="center"/>
    </xf>
    <xf numFmtId="1" fontId="17" fillId="0" borderId="16" xfId="0" applyNumberFormat="1" applyFont="1" applyBorder="1" applyAlignment="1">
      <alignment horizontal="right" vertical="center"/>
    </xf>
    <xf numFmtId="1" fontId="30" fillId="0" borderId="16" xfId="0" applyNumberFormat="1" applyFont="1" applyBorder="1" applyAlignment="1">
      <alignment horizontal="right" vertical="center"/>
    </xf>
    <xf numFmtId="1" fontId="17" fillId="0" borderId="4" xfId="0" applyNumberFormat="1" applyFont="1" applyBorder="1" applyAlignment="1">
      <alignment horizontal="right" vertical="center"/>
    </xf>
    <xf numFmtId="1" fontId="30" fillId="0" borderId="29" xfId="0" applyNumberFormat="1" applyFont="1" applyBorder="1" applyAlignment="1">
      <alignment horizontal="right" vertical="center"/>
    </xf>
    <xf numFmtId="1" fontId="30" fillId="0" borderId="25" xfId="0" applyNumberFormat="1" applyFont="1" applyBorder="1" applyAlignment="1">
      <alignment horizontal="right" vertical="center"/>
    </xf>
    <xf numFmtId="1" fontId="17" fillId="6" borderId="12" xfId="0" applyNumberFormat="1" applyFont="1" applyFill="1" applyBorder="1" applyAlignment="1">
      <alignment horizontal="right" vertical="center"/>
    </xf>
    <xf numFmtId="0" fontId="32" fillId="0" borderId="35" xfId="0" applyFont="1" applyBorder="1" applyAlignment="1">
      <alignment vertical="top"/>
    </xf>
    <xf numFmtId="0" fontId="8" fillId="6" borderId="11" xfId="0" applyFont="1" applyFill="1" applyBorder="1"/>
    <xf numFmtId="0" fontId="8" fillId="0" borderId="28" xfId="0" applyFont="1" applyBorder="1"/>
    <xf numFmtId="0" fontId="17" fillId="6" borderId="1" xfId="0" applyFont="1" applyFill="1" applyBorder="1" applyAlignment="1">
      <alignment horizontal="right" vertical="top"/>
    </xf>
    <xf numFmtId="0" fontId="30" fillId="6" borderId="1" xfId="0" applyFont="1" applyFill="1" applyBorder="1" applyAlignment="1">
      <alignment horizontal="right" vertical="top"/>
    </xf>
    <xf numFmtId="0" fontId="30" fillId="6" borderId="12" xfId="0" applyFont="1" applyFill="1" applyBorder="1" applyAlignment="1">
      <alignment horizontal="right" vertical="top"/>
    </xf>
    <xf numFmtId="0" fontId="19" fillId="6" borderId="12" xfId="0" applyFont="1" applyFill="1" applyBorder="1" applyAlignment="1">
      <alignment horizontal="right" vertical="top"/>
    </xf>
    <xf numFmtId="0" fontId="21" fillId="3" borderId="23" xfId="0" applyNumberFormat="1" applyFont="1" applyFill="1" applyBorder="1" applyAlignment="1"/>
    <xf numFmtId="0" fontId="35" fillId="0" borderId="0" xfId="0" applyFont="1"/>
    <xf numFmtId="0" fontId="9" fillId="0" borderId="0" xfId="0" applyFont="1" applyBorder="1" applyAlignment="1"/>
    <xf numFmtId="0" fontId="37" fillId="0" borderId="0" xfId="0" applyFont="1"/>
    <xf numFmtId="0" fontId="9" fillId="6" borderId="12" xfId="0" applyFont="1" applyFill="1" applyBorder="1" applyAlignment="1">
      <alignment horizontal="center"/>
    </xf>
    <xf numFmtId="0" fontId="9" fillId="6" borderId="13" xfId="0" applyFont="1" applyFill="1" applyBorder="1" applyAlignment="1">
      <alignment horizontal="center"/>
    </xf>
    <xf numFmtId="0" fontId="23" fillId="6" borderId="12" xfId="0" applyFont="1" applyFill="1" applyBorder="1" applyAlignment="1">
      <alignment horizontal="center" vertical="center"/>
    </xf>
    <xf numFmtId="0" fontId="23" fillId="6" borderId="13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left"/>
    </xf>
    <xf numFmtId="0" fontId="9" fillId="6" borderId="11" xfId="0" applyFont="1" applyFill="1" applyBorder="1" applyAlignment="1">
      <alignment horizontal="left"/>
    </xf>
    <xf numFmtId="0" fontId="9" fillId="6" borderId="12" xfId="0" applyFont="1" applyFill="1" applyBorder="1" applyAlignment="1">
      <alignment horizontal="center" vertical="center"/>
    </xf>
    <xf numFmtId="0" fontId="9" fillId="6" borderId="13" xfId="0" applyFont="1" applyFill="1" applyBorder="1"/>
    <xf numFmtId="164" fontId="9" fillId="6" borderId="11" xfId="0" applyNumberFormat="1" applyFont="1" applyFill="1" applyBorder="1"/>
    <xf numFmtId="0" fontId="9" fillId="6" borderId="14" xfId="0" applyFont="1" applyFill="1" applyBorder="1"/>
    <xf numFmtId="0" fontId="9" fillId="6" borderId="11" xfId="0" applyFont="1" applyFill="1" applyBorder="1"/>
    <xf numFmtId="0" fontId="9" fillId="6" borderId="10" xfId="0" applyFont="1" applyFill="1" applyBorder="1" applyAlignment="1">
      <alignment horizontal="center" vertical="center"/>
    </xf>
    <xf numFmtId="0" fontId="9" fillId="6" borderId="10" xfId="0" applyFont="1" applyFill="1" applyBorder="1"/>
    <xf numFmtId="0" fontId="9" fillId="6" borderId="3" xfId="0" applyFont="1" applyFill="1" applyBorder="1"/>
    <xf numFmtId="0" fontId="8" fillId="6" borderId="3" xfId="0" applyFont="1" applyFill="1" applyBorder="1"/>
    <xf numFmtId="0" fontId="9" fillId="6" borderId="2" xfId="0" applyFont="1" applyFill="1" applyBorder="1" applyAlignment="1">
      <alignment horizontal="center" vertical="center"/>
    </xf>
    <xf numFmtId="0" fontId="9" fillId="6" borderId="12" xfId="0" applyFont="1" applyFill="1" applyBorder="1"/>
    <xf numFmtId="0" fontId="8" fillId="0" borderId="4" xfId="0" applyFont="1" applyBorder="1"/>
    <xf numFmtId="0" fontId="4" fillId="3" borderId="22" xfId="0" applyFont="1" applyFill="1" applyBorder="1" applyAlignment="1">
      <alignment horizontal="left"/>
    </xf>
    <xf numFmtId="0" fontId="4" fillId="3" borderId="0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right" vertical="center"/>
    </xf>
    <xf numFmtId="165" fontId="4" fillId="3" borderId="4" xfId="0" quotePrefix="1" applyNumberFormat="1" applyFont="1" applyFill="1" applyBorder="1" applyAlignment="1">
      <alignment horizontal="right"/>
    </xf>
    <xf numFmtId="0" fontId="21" fillId="3" borderId="29" xfId="0" applyNumberFormat="1" applyFont="1" applyFill="1" applyBorder="1" applyAlignment="1"/>
    <xf numFmtId="0" fontId="4" fillId="3" borderId="33" xfId="0" applyFont="1" applyFill="1" applyBorder="1" applyAlignment="1">
      <alignment vertical="center"/>
    </xf>
    <xf numFmtId="0" fontId="21" fillId="3" borderId="25" xfId="0" applyNumberFormat="1" applyFont="1" applyFill="1" applyBorder="1" applyAlignment="1"/>
    <xf numFmtId="0" fontId="4" fillId="3" borderId="29" xfId="0" applyNumberFormat="1" applyFont="1" applyFill="1" applyBorder="1" applyAlignment="1">
      <alignment horizontal="left"/>
    </xf>
    <xf numFmtId="0" fontId="21" fillId="3" borderId="32" xfId="0" applyNumberFormat="1" applyFont="1" applyFill="1" applyBorder="1"/>
    <xf numFmtId="0" fontId="4" fillId="3" borderId="27" xfId="0" applyFont="1" applyFill="1" applyBorder="1" applyAlignment="1">
      <alignment horizontal="center"/>
    </xf>
    <xf numFmtId="0" fontId="3" fillId="3" borderId="25" xfId="0" applyNumberFormat="1" applyFont="1" applyFill="1" applyBorder="1" applyAlignment="1">
      <alignment horizontal="left"/>
    </xf>
    <xf numFmtId="0" fontId="4" fillId="3" borderId="27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19" fillId="6" borderId="12" xfId="0" quotePrefix="1" applyFont="1" applyFill="1" applyBorder="1" applyAlignment="1">
      <alignment horizontal="right" vertical="top"/>
    </xf>
    <xf numFmtId="0" fontId="4" fillId="3" borderId="12" xfId="0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49" fontId="21" fillId="3" borderId="6" xfId="0" applyNumberFormat="1" applyFont="1" applyFill="1" applyBorder="1" applyAlignment="1"/>
    <xf numFmtId="0" fontId="4" fillId="3" borderId="4" xfId="0" applyNumberFormat="1" applyFont="1" applyFill="1" applyBorder="1" applyAlignment="1">
      <alignment horizontal="left"/>
    </xf>
    <xf numFmtId="165" fontId="5" fillId="3" borderId="13" xfId="1" applyNumberFormat="1" applyFont="1" applyFill="1" applyBorder="1" applyAlignment="1">
      <alignment horizontal="center" vertical="center"/>
    </xf>
    <xf numFmtId="165" fontId="5" fillId="3" borderId="11" xfId="1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0" fillId="0" borderId="13" xfId="0" applyBorder="1"/>
    <xf numFmtId="0" fontId="4" fillId="3" borderId="22" xfId="0" applyFont="1" applyFill="1" applyBorder="1" applyAlignment="1">
      <alignment horizontal="left"/>
    </xf>
    <xf numFmtId="165" fontId="0" fillId="3" borderId="0" xfId="0" applyNumberFormat="1" applyFill="1"/>
    <xf numFmtId="165" fontId="0" fillId="0" borderId="0" xfId="0" applyNumberFormat="1"/>
    <xf numFmtId="165" fontId="8" fillId="3" borderId="0" xfId="0" applyNumberFormat="1" applyFont="1" applyFill="1"/>
    <xf numFmtId="0" fontId="4" fillId="3" borderId="22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44" fontId="4" fillId="3" borderId="4" xfId="0" applyNumberFormat="1" applyFont="1" applyFill="1" applyBorder="1" applyAlignment="1">
      <alignment horizontal="left" vertical="center"/>
    </xf>
    <xf numFmtId="165" fontId="38" fillId="3" borderId="16" xfId="0" quotePrefix="1" applyNumberFormat="1" applyFont="1" applyFill="1" applyBorder="1" applyAlignment="1">
      <alignment horizontal="right"/>
    </xf>
    <xf numFmtId="0" fontId="8" fillId="3" borderId="22" xfId="0" applyFont="1" applyFill="1" applyBorder="1" applyAlignment="1">
      <alignment horizontal="left" vertical="center"/>
    </xf>
    <xf numFmtId="0" fontId="8" fillId="3" borderId="18" xfId="0" applyNumberFormat="1" applyFont="1" applyFill="1" applyBorder="1" applyAlignment="1">
      <alignment vertical="center"/>
    </xf>
    <xf numFmtId="0" fontId="8" fillId="3" borderId="22" xfId="0" applyNumberFormat="1" applyFont="1" applyFill="1" applyBorder="1" applyAlignment="1"/>
    <xf numFmtId="165" fontId="4" fillId="3" borderId="32" xfId="0" applyNumberFormat="1" applyFont="1" applyFill="1" applyBorder="1" applyAlignment="1">
      <alignment horizontal="right"/>
    </xf>
    <xf numFmtId="0" fontId="4" fillId="3" borderId="22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0" fillId="6" borderId="13" xfId="0" applyFill="1" applyBorder="1"/>
    <xf numFmtId="0" fontId="5" fillId="3" borderId="10" xfId="0" applyFont="1" applyFill="1" applyBorder="1" applyAlignment="1">
      <alignment horizontal="left" vertical="center"/>
    </xf>
    <xf numFmtId="0" fontId="0" fillId="0" borderId="13" xfId="0" applyBorder="1"/>
    <xf numFmtId="0" fontId="5" fillId="3" borderId="13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left"/>
    </xf>
    <xf numFmtId="44" fontId="4" fillId="3" borderId="12" xfId="2" applyNumberFormat="1" applyFont="1" applyFill="1" applyBorder="1" applyAlignment="1">
      <alignment horizontal="left"/>
    </xf>
    <xf numFmtId="165" fontId="4" fillId="3" borderId="12" xfId="1" applyNumberFormat="1" applyFont="1" applyFill="1" applyBorder="1" applyAlignment="1">
      <alignment horizontal="right"/>
    </xf>
    <xf numFmtId="165" fontId="4" fillId="3" borderId="12" xfId="0" applyNumberFormat="1" applyFont="1" applyFill="1" applyBorder="1" applyAlignment="1">
      <alignment horizontal="right"/>
    </xf>
    <xf numFmtId="165" fontId="4" fillId="3" borderId="11" xfId="0" quotePrefix="1" applyNumberFormat="1" applyFont="1" applyFill="1" applyBorder="1" applyAlignment="1">
      <alignment horizontal="right"/>
    </xf>
    <xf numFmtId="0" fontId="5" fillId="3" borderId="23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6" borderId="12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0" fillId="6" borderId="13" xfId="0" applyFill="1" applyBorder="1"/>
    <xf numFmtId="0" fontId="0" fillId="0" borderId="13" xfId="0" applyBorder="1"/>
    <xf numFmtId="165" fontId="8" fillId="3" borderId="18" xfId="1" applyNumberFormat="1" applyFon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0" fontId="4" fillId="5" borderId="12" xfId="0" applyFont="1" applyFill="1" applyBorder="1" applyAlignment="1">
      <alignment horizontal="right" vertical="center"/>
    </xf>
    <xf numFmtId="0" fontId="4" fillId="5" borderId="10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4" fillId="5" borderId="12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horizontal="right" vertical="center"/>
    </xf>
    <xf numFmtId="0" fontId="5" fillId="5" borderId="12" xfId="0" applyFont="1" applyFill="1" applyBorder="1" applyAlignment="1">
      <alignment horizontal="right"/>
    </xf>
    <xf numFmtId="165" fontId="4" fillId="5" borderId="12" xfId="1" applyNumberFormat="1" applyFont="1" applyFill="1" applyBorder="1" applyAlignment="1">
      <alignment horizontal="right" vertical="center"/>
    </xf>
    <xf numFmtId="165" fontId="4" fillId="5" borderId="12" xfId="0" applyNumberFormat="1" applyFont="1" applyFill="1" applyBorder="1" applyAlignment="1">
      <alignment horizontal="right" vertical="center"/>
    </xf>
    <xf numFmtId="165" fontId="4" fillId="3" borderId="11" xfId="0" applyNumberFormat="1" applyFont="1" applyFill="1" applyBorder="1" applyAlignment="1">
      <alignment horizontal="right"/>
    </xf>
    <xf numFmtId="0" fontId="4" fillId="5" borderId="13" xfId="2" applyFont="1" applyFill="1" applyBorder="1" applyAlignment="1"/>
    <xf numFmtId="165" fontId="4" fillId="5" borderId="12" xfId="1" applyNumberFormat="1" applyFont="1" applyFill="1" applyBorder="1" applyAlignment="1">
      <alignment horizontal="right"/>
    </xf>
    <xf numFmtId="165" fontId="4" fillId="5" borderId="12" xfId="0" applyNumberFormat="1" applyFont="1" applyFill="1" applyBorder="1" applyAlignment="1">
      <alignment horizontal="right"/>
    </xf>
    <xf numFmtId="165" fontId="4" fillId="5" borderId="12" xfId="0" quotePrefix="1" applyNumberFormat="1" applyFont="1" applyFill="1" applyBorder="1" applyAlignment="1">
      <alignment horizontal="right"/>
    </xf>
    <xf numFmtId="0" fontId="21" fillId="5" borderId="11" xfId="0" applyNumberFormat="1" applyFont="1" applyFill="1" applyBorder="1" applyAlignment="1"/>
    <xf numFmtId="0" fontId="4" fillId="3" borderId="22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/>
    </xf>
    <xf numFmtId="165" fontId="5" fillId="3" borderId="13" xfId="1" applyNumberFormat="1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165" fontId="5" fillId="3" borderId="11" xfId="1" applyNumberFormat="1" applyFont="1" applyFill="1" applyBorder="1" applyAlignment="1">
      <alignment horizontal="right"/>
    </xf>
    <xf numFmtId="0" fontId="5" fillId="3" borderId="32" xfId="0" applyFont="1" applyFill="1" applyBorder="1" applyAlignment="1">
      <alignment vertical="center"/>
    </xf>
    <xf numFmtId="0" fontId="8" fillId="0" borderId="0" xfId="0" applyFont="1" applyBorder="1"/>
    <xf numFmtId="0" fontId="4" fillId="3" borderId="22" xfId="0" applyFont="1" applyFill="1" applyBorder="1" applyAlignment="1">
      <alignment horizontal="left"/>
    </xf>
    <xf numFmtId="0" fontId="38" fillId="3" borderId="5" xfId="0" applyNumberFormat="1" applyFont="1" applyFill="1" applyBorder="1" applyAlignment="1"/>
    <xf numFmtId="165" fontId="38" fillId="3" borderId="1" xfId="1" applyNumberFormat="1" applyFont="1" applyFill="1" applyBorder="1" applyAlignment="1">
      <alignment horizontal="right"/>
    </xf>
    <xf numFmtId="165" fontId="38" fillId="3" borderId="4" xfId="0" applyNumberFormat="1" applyFont="1" applyFill="1" applyBorder="1" applyAlignment="1">
      <alignment horizontal="right"/>
    </xf>
    <xf numFmtId="165" fontId="38" fillId="3" borderId="6" xfId="0" applyNumberFormat="1" applyFont="1" applyFill="1" applyBorder="1" applyAlignment="1">
      <alignment horizontal="right"/>
    </xf>
    <xf numFmtId="165" fontId="38" fillId="3" borderId="16" xfId="0" applyNumberFormat="1" applyFont="1" applyFill="1" applyBorder="1" applyAlignment="1">
      <alignment horizontal="right"/>
    </xf>
    <xf numFmtId="0" fontId="4" fillId="3" borderId="18" xfId="0" applyNumberFormat="1" applyFont="1" applyFill="1" applyBorder="1" applyAlignment="1">
      <alignment vertical="center"/>
    </xf>
    <xf numFmtId="0" fontId="4" fillId="3" borderId="22" xfId="0" applyNumberFormat="1" applyFont="1" applyFill="1" applyBorder="1" applyAlignment="1"/>
    <xf numFmtId="165" fontId="4" fillId="3" borderId="26" xfId="1" applyNumberFormat="1" applyFont="1" applyFill="1" applyBorder="1" applyAlignment="1">
      <alignment horizontal="right" vertical="center"/>
    </xf>
    <xf numFmtId="0" fontId="4" fillId="3" borderId="25" xfId="0" applyFont="1" applyFill="1" applyBorder="1" applyAlignment="1">
      <alignment horizontal="center" vertical="center"/>
    </xf>
    <xf numFmtId="0" fontId="32" fillId="0" borderId="23" xfId="0" applyFont="1" applyBorder="1" applyAlignment="1">
      <alignment horizontal="center" vertical="top"/>
    </xf>
    <xf numFmtId="0" fontId="32" fillId="0" borderId="24" xfId="0" applyFont="1" applyBorder="1" applyAlignment="1">
      <alignment vertical="top"/>
    </xf>
    <xf numFmtId="0" fontId="4" fillId="3" borderId="26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0" fillId="0" borderId="13" xfId="0" applyBorder="1"/>
    <xf numFmtId="0" fontId="0" fillId="0" borderId="11" xfId="0" applyBorder="1"/>
    <xf numFmtId="0" fontId="5" fillId="6" borderId="13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0" fillId="6" borderId="13" xfId="0" applyFill="1" applyBorder="1"/>
    <xf numFmtId="0" fontId="5" fillId="3" borderId="32" xfId="0" applyFont="1" applyFill="1" applyBorder="1" applyAlignment="1">
      <alignment horizontal="left" vertical="center"/>
    </xf>
    <xf numFmtId="0" fontId="5" fillId="6" borderId="12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21" fillId="3" borderId="10" xfId="0" applyNumberFormat="1" applyFont="1" applyFill="1" applyBorder="1" applyAlignment="1"/>
    <xf numFmtId="0" fontId="21" fillId="3" borderId="12" xfId="0" applyNumberFormat="1" applyFont="1" applyFill="1" applyBorder="1" applyAlignment="1"/>
    <xf numFmtId="0" fontId="5" fillId="7" borderId="7" xfId="0" applyFont="1" applyFill="1" applyBorder="1" applyAlignment="1">
      <alignment vertical="center" readingOrder="1"/>
    </xf>
    <xf numFmtId="0" fontId="5" fillId="7" borderId="15" xfId="0" applyFont="1" applyFill="1" applyBorder="1" applyAlignment="1">
      <alignment vertical="center" readingOrder="1"/>
    </xf>
    <xf numFmtId="0" fontId="2" fillId="7" borderId="15" xfId="0" applyFont="1" applyFill="1" applyBorder="1" applyAlignment="1">
      <alignment vertical="center" readingOrder="1"/>
    </xf>
    <xf numFmtId="0" fontId="2" fillId="7" borderId="9" xfId="0" applyFont="1" applyFill="1" applyBorder="1" applyAlignment="1">
      <alignment vertical="center" readingOrder="1"/>
    </xf>
    <xf numFmtId="0" fontId="8" fillId="7" borderId="0" xfId="0" applyNumberFormat="1" applyFont="1" applyFill="1"/>
    <xf numFmtId="0" fontId="5" fillId="7" borderId="10" xfId="0" applyFont="1" applyFill="1" applyBorder="1" applyAlignment="1">
      <alignment horizontal="left" vertical="center"/>
    </xf>
    <xf numFmtId="0" fontId="0" fillId="7" borderId="13" xfId="0" applyFill="1" applyBorder="1"/>
    <xf numFmtId="0" fontId="8" fillId="0" borderId="10" xfId="0" applyNumberFormat="1" applyFont="1" applyBorder="1"/>
    <xf numFmtId="0" fontId="8" fillId="0" borderId="11" xfId="0" applyNumberFormat="1" applyFont="1" applyBorder="1"/>
    <xf numFmtId="0" fontId="8" fillId="7" borderId="10" xfId="0" applyNumberFormat="1" applyFont="1" applyFill="1" applyBorder="1"/>
    <xf numFmtId="0" fontId="8" fillId="7" borderId="11" xfId="0" applyNumberFormat="1" applyFont="1" applyFill="1" applyBorder="1"/>
    <xf numFmtId="0" fontId="5" fillId="3" borderId="18" xfId="0" applyFont="1" applyFill="1" applyBorder="1" applyAlignment="1">
      <alignment horizontal="left" vertical="center"/>
    </xf>
    <xf numFmtId="0" fontId="0" fillId="3" borderId="18" xfId="0" applyFill="1" applyBorder="1"/>
    <xf numFmtId="0" fontId="9" fillId="3" borderId="18" xfId="0" applyFont="1" applyFill="1" applyBorder="1" applyAlignment="1"/>
    <xf numFmtId="0" fontId="8" fillId="3" borderId="18" xfId="0" applyNumberFormat="1" applyFont="1" applyFill="1" applyBorder="1"/>
    <xf numFmtId="0" fontId="8" fillId="0" borderId="18" xfId="0" applyNumberFormat="1" applyFont="1" applyBorder="1"/>
    <xf numFmtId="165" fontId="4" fillId="3" borderId="25" xfId="1" applyNumberFormat="1" applyFont="1" applyFill="1" applyBorder="1" applyAlignment="1">
      <alignment horizontal="right" vertical="top"/>
    </xf>
    <xf numFmtId="0" fontId="21" fillId="6" borderId="10" xfId="0" applyNumberFormat="1" applyFont="1" applyFill="1" applyBorder="1" applyAlignment="1"/>
    <xf numFmtId="0" fontId="21" fillId="6" borderId="12" xfId="0" applyNumberFormat="1" applyFont="1" applyFill="1" applyBorder="1" applyAlignment="1"/>
    <xf numFmtId="0" fontId="8" fillId="3" borderId="29" xfId="0" applyNumberFormat="1" applyFont="1" applyFill="1" applyBorder="1" applyAlignment="1"/>
    <xf numFmtId="0" fontId="5" fillId="3" borderId="3" xfId="0" applyFont="1" applyFill="1" applyBorder="1" applyAlignment="1">
      <alignment horizontal="left" vertical="center"/>
    </xf>
    <xf numFmtId="0" fontId="0" fillId="0" borderId="18" xfId="0" applyBorder="1"/>
    <xf numFmtId="0" fontId="5" fillId="3" borderId="30" xfId="0" applyFont="1" applyFill="1" applyBorder="1" applyAlignment="1">
      <alignment horizontal="left" vertical="center"/>
    </xf>
    <xf numFmtId="0" fontId="4" fillId="3" borderId="28" xfId="0" applyNumberFormat="1" applyFont="1" applyFill="1" applyBorder="1" applyAlignment="1">
      <alignment horizontal="left"/>
    </xf>
    <xf numFmtId="2" fontId="4" fillId="3" borderId="16" xfId="0" applyNumberFormat="1" applyFont="1" applyFill="1" applyBorder="1" applyAlignment="1">
      <alignment horizontal="left"/>
    </xf>
    <xf numFmtId="0" fontId="21" fillId="3" borderId="17" xfId="0" applyNumberFormat="1" applyFont="1" applyFill="1" applyBorder="1" applyAlignment="1"/>
    <xf numFmtId="0" fontId="21" fillId="3" borderId="33" xfId="0" applyNumberFormat="1" applyFont="1" applyFill="1" applyBorder="1" applyAlignment="1"/>
    <xf numFmtId="0" fontId="5" fillId="3" borderId="16" xfId="0" applyFont="1" applyFill="1" applyBorder="1" applyAlignment="1">
      <alignment horizontal="left" vertical="center"/>
    </xf>
    <xf numFmtId="0" fontId="0" fillId="3" borderId="16" xfId="0" applyFill="1" applyBorder="1"/>
    <xf numFmtId="0" fontId="9" fillId="3" borderId="16" xfId="0" applyFont="1" applyFill="1" applyBorder="1" applyAlignment="1"/>
    <xf numFmtId="0" fontId="8" fillId="3" borderId="16" xfId="0" applyNumberFormat="1" applyFont="1" applyFill="1" applyBorder="1"/>
    <xf numFmtId="0" fontId="8" fillId="0" borderId="4" xfId="0" applyNumberFormat="1" applyFont="1" applyBorder="1"/>
    <xf numFmtId="0" fontId="8" fillId="0" borderId="7" xfId="0" applyNumberFormat="1" applyFont="1" applyBorder="1"/>
    <xf numFmtId="1" fontId="21" fillId="3" borderId="22" xfId="0" applyNumberFormat="1" applyFont="1" applyFill="1" applyBorder="1" applyAlignment="1"/>
    <xf numFmtId="0" fontId="4" fillId="3" borderId="22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21" fillId="3" borderId="18" xfId="0" applyNumberFormat="1" applyFont="1" applyFill="1" applyBorder="1" applyAlignment="1"/>
    <xf numFmtId="0" fontId="4" fillId="3" borderId="18" xfId="0" applyNumberFormat="1" applyFont="1" applyFill="1" applyBorder="1" applyAlignment="1">
      <alignment horizontal="left"/>
    </xf>
    <xf numFmtId="0" fontId="5" fillId="3" borderId="34" xfId="0" applyFont="1" applyFill="1" applyBorder="1" applyAlignment="1">
      <alignment vertical="center"/>
    </xf>
    <xf numFmtId="0" fontId="5" fillId="3" borderId="31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21" fillId="3" borderId="34" xfId="0" applyNumberFormat="1" applyFont="1" applyFill="1" applyBorder="1" applyAlignment="1"/>
    <xf numFmtId="0" fontId="0" fillId="0" borderId="12" xfId="0" applyBorder="1"/>
    <xf numFmtId="0" fontId="5" fillId="3" borderId="1" xfId="0" applyFont="1" applyFill="1" applyBorder="1" applyAlignment="1">
      <alignment horizontal="left" vertical="center"/>
    </xf>
    <xf numFmtId="0" fontId="0" fillId="0" borderId="16" xfId="0" applyBorder="1"/>
    <xf numFmtId="0" fontId="5" fillId="3" borderId="26" xfId="0" applyFont="1" applyFill="1" applyBorder="1" applyAlignment="1">
      <alignment vertical="center"/>
    </xf>
    <xf numFmtId="0" fontId="5" fillId="3" borderId="25" xfId="0" applyFont="1" applyFill="1" applyBorder="1" applyAlignment="1">
      <alignment horizontal="left" vertical="center"/>
    </xf>
    <xf numFmtId="0" fontId="21" fillId="3" borderId="26" xfId="0" applyNumberFormat="1" applyFont="1" applyFill="1" applyBorder="1" applyAlignment="1"/>
    <xf numFmtId="0" fontId="4" fillId="3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8" fillId="3" borderId="0" xfId="0" applyNumberFormat="1" applyFont="1" applyFill="1" applyBorder="1" applyAlignment="1">
      <alignment horizontal="left" vertical="center"/>
    </xf>
    <xf numFmtId="0" fontId="38" fillId="3" borderId="21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19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left" vertical="center"/>
    </xf>
    <xf numFmtId="165" fontId="4" fillId="3" borderId="4" xfId="0" applyNumberFormat="1" applyFont="1" applyFill="1" applyBorder="1" applyAlignment="1">
      <alignment horizontal="right" vertical="center"/>
    </xf>
    <xf numFmtId="165" fontId="4" fillId="3" borderId="4" xfId="0" quotePrefix="1" applyNumberFormat="1" applyFont="1" applyFill="1" applyBorder="1" applyAlignment="1">
      <alignment horizontal="right" vertical="center"/>
    </xf>
    <xf numFmtId="0" fontId="4" fillId="3" borderId="35" xfId="0" applyFont="1" applyFill="1" applyBorder="1" applyAlignment="1">
      <alignment horizontal="left"/>
    </xf>
    <xf numFmtId="0" fontId="4" fillId="3" borderId="32" xfId="0" applyNumberFormat="1" applyFont="1" applyFill="1" applyBorder="1" applyAlignment="1">
      <alignment horizontal="left"/>
    </xf>
    <xf numFmtId="0" fontId="4" fillId="3" borderId="14" xfId="0" applyFont="1" applyFill="1" applyBorder="1" applyAlignment="1">
      <alignment horizontal="left" vertical="center"/>
    </xf>
    <xf numFmtId="0" fontId="4" fillId="3" borderId="6" xfId="0" applyNumberFormat="1" applyFont="1" applyFill="1" applyBorder="1" applyAlignment="1">
      <alignment horizontal="left"/>
    </xf>
    <xf numFmtId="0" fontId="4" fillId="3" borderId="2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0" fillId="0" borderId="13" xfId="0" applyBorder="1"/>
    <xf numFmtId="0" fontId="5" fillId="6" borderId="10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0" fillId="6" borderId="13" xfId="0" applyFill="1" applyBorder="1"/>
    <xf numFmtId="0" fontId="5" fillId="6" borderId="4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left" vertical="center"/>
    </xf>
    <xf numFmtId="0" fontId="4" fillId="5" borderId="26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left"/>
    </xf>
    <xf numFmtId="0" fontId="0" fillId="0" borderId="0" xfId="0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3" borderId="0" xfId="0" applyFont="1" applyFill="1" applyBorder="1"/>
    <xf numFmtId="0" fontId="5" fillId="3" borderId="5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5" borderId="11" xfId="2" applyFont="1" applyFill="1" applyBorder="1" applyAlignment="1"/>
    <xf numFmtId="0" fontId="21" fillId="3" borderId="11" xfId="0" applyNumberFormat="1" applyFont="1" applyFill="1" applyBorder="1" applyAlignment="1">
      <alignment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21" fillId="3" borderId="6" xfId="0" applyNumberFormat="1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165" fontId="4" fillId="5" borderId="4" xfId="1" applyNumberFormat="1" applyFont="1" applyFill="1" applyBorder="1" applyAlignment="1">
      <alignment horizontal="right" vertical="center"/>
    </xf>
    <xf numFmtId="165" fontId="4" fillId="5" borderId="4" xfId="0" quotePrefix="1" applyNumberFormat="1" applyFont="1" applyFill="1" applyBorder="1" applyAlignment="1">
      <alignment horizontal="right" vertical="center"/>
    </xf>
    <xf numFmtId="0" fontId="30" fillId="6" borderId="1" xfId="0" applyFont="1" applyFill="1" applyBorder="1" applyAlignment="1">
      <alignment horizontal="right" vertical="center"/>
    </xf>
    <xf numFmtId="0" fontId="30" fillId="6" borderId="7" xfId="0" applyFont="1" applyFill="1" applyBorder="1" applyAlignment="1">
      <alignment horizontal="right" vertical="center"/>
    </xf>
    <xf numFmtId="0" fontId="17" fillId="6" borderId="10" xfId="0" applyFont="1" applyFill="1" applyBorder="1" applyAlignment="1">
      <alignment horizontal="center" vertical="top"/>
    </xf>
    <xf numFmtId="0" fontId="17" fillId="6" borderId="13" xfId="0" applyFont="1" applyFill="1" applyBorder="1" applyAlignment="1">
      <alignment horizontal="center" vertical="top"/>
    </xf>
    <xf numFmtId="0" fontId="20" fillId="6" borderId="2" xfId="0" applyFont="1" applyFill="1" applyBorder="1" applyAlignment="1">
      <alignment horizontal="left" vertical="center"/>
    </xf>
    <xf numFmtId="0" fontId="20" fillId="6" borderId="3" xfId="0" applyFont="1" applyFill="1" applyBorder="1" applyAlignment="1">
      <alignment horizontal="left" vertical="center"/>
    </xf>
    <xf numFmtId="0" fontId="20" fillId="6" borderId="5" xfId="0" applyFont="1" applyFill="1" applyBorder="1" applyAlignment="1">
      <alignment horizontal="left" vertical="center"/>
    </xf>
    <xf numFmtId="0" fontId="20" fillId="6" borderId="6" xfId="0" applyFont="1" applyFill="1" applyBorder="1" applyAlignment="1">
      <alignment horizontal="left" vertical="center"/>
    </xf>
    <xf numFmtId="0" fontId="20" fillId="6" borderId="8" xfId="0" applyFont="1" applyFill="1" applyBorder="1" applyAlignment="1">
      <alignment horizontal="left" vertical="center"/>
    </xf>
    <xf numFmtId="0" fontId="20" fillId="6" borderId="9" xfId="0" applyFont="1" applyFill="1" applyBorder="1" applyAlignment="1">
      <alignment horizontal="left" vertical="center"/>
    </xf>
    <xf numFmtId="1" fontId="19" fillId="6" borderId="10" xfId="0" applyNumberFormat="1" applyFont="1" applyFill="1" applyBorder="1" applyAlignment="1">
      <alignment horizontal="center" vertical="center"/>
    </xf>
    <xf numFmtId="1" fontId="19" fillId="6" borderId="11" xfId="0" applyNumberFormat="1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left" vertical="center"/>
    </xf>
    <xf numFmtId="0" fontId="20" fillId="6" borderId="15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right" vertical="center"/>
    </xf>
    <xf numFmtId="0" fontId="17" fillId="6" borderId="7" xfId="0" applyFont="1" applyFill="1" applyBorder="1" applyAlignment="1">
      <alignment horizontal="right" vertical="center"/>
    </xf>
    <xf numFmtId="0" fontId="19" fillId="6" borderId="10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19" fillId="6" borderId="7" xfId="0" applyFont="1" applyFill="1" applyBorder="1"/>
    <xf numFmtId="0" fontId="19" fillId="6" borderId="2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/>
    </xf>
    <xf numFmtId="165" fontId="5" fillId="3" borderId="10" xfId="1" applyNumberFormat="1" applyFont="1" applyFill="1" applyBorder="1" applyAlignment="1">
      <alignment horizontal="center" vertical="center"/>
    </xf>
    <xf numFmtId="165" fontId="5" fillId="3" borderId="13" xfId="1" applyNumberFormat="1" applyFont="1" applyFill="1" applyBorder="1" applyAlignment="1">
      <alignment horizontal="center" vertical="center"/>
    </xf>
    <xf numFmtId="165" fontId="5" fillId="3" borderId="11" xfId="1" applyNumberFormat="1" applyFont="1" applyFill="1" applyBorder="1" applyAlignment="1">
      <alignment horizontal="center" vertical="center"/>
    </xf>
    <xf numFmtId="165" fontId="5" fillId="6" borderId="10" xfId="1" applyNumberFormat="1" applyFont="1" applyFill="1" applyBorder="1" applyAlignment="1">
      <alignment horizontal="center" vertical="center"/>
    </xf>
    <xf numFmtId="165" fontId="5" fillId="6" borderId="13" xfId="1" applyNumberFormat="1" applyFont="1" applyFill="1" applyBorder="1" applyAlignment="1">
      <alignment horizontal="center" vertical="center"/>
    </xf>
    <xf numFmtId="165" fontId="5" fillId="6" borderId="11" xfId="1" applyNumberFormat="1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0" fillId="6" borderId="13" xfId="0" applyFill="1" applyBorder="1"/>
    <xf numFmtId="0" fontId="0" fillId="6" borderId="11" xfId="0" applyFill="1" applyBorder="1"/>
    <xf numFmtId="0" fontId="5" fillId="3" borderId="10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1" xfId="0" applyBorder="1"/>
    <xf numFmtId="0" fontId="12" fillId="0" borderId="0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6" borderId="3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9" xfId="0" applyFill="1" applyBorder="1"/>
    <xf numFmtId="0" fontId="6" fillId="6" borderId="4" xfId="0" applyFont="1" applyFill="1" applyBorder="1" applyAlignment="1">
      <alignment horizontal="center" vertical="center"/>
    </xf>
    <xf numFmtId="0" fontId="6" fillId="6" borderId="2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20" fillId="6" borderId="1" xfId="0" applyNumberFormat="1" applyFont="1" applyFill="1" applyBorder="1" applyAlignment="1">
      <alignment horizontal="center" vertical="center" wrapText="1"/>
    </xf>
    <xf numFmtId="0" fontId="20" fillId="6" borderId="4" xfId="0" applyNumberFormat="1" applyFont="1" applyFill="1" applyBorder="1" applyAlignment="1">
      <alignment horizontal="center" vertical="center" wrapText="1"/>
    </xf>
    <xf numFmtId="0" fontId="20" fillId="6" borderId="7" xfId="0" applyNumberFormat="1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6" borderId="4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/>
    </xf>
    <xf numFmtId="0" fontId="26" fillId="6" borderId="5" xfId="0" applyFont="1" applyFill="1" applyBorder="1" applyAlignment="1">
      <alignment horizontal="center" vertical="center"/>
    </xf>
    <xf numFmtId="0" fontId="26" fillId="6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44" fontId="5" fillId="6" borderId="2" xfId="0" applyNumberFormat="1" applyFont="1" applyFill="1" applyBorder="1" applyAlignment="1">
      <alignment horizontal="center" vertical="center"/>
    </xf>
    <xf numFmtId="44" fontId="5" fillId="6" borderId="3" xfId="0" applyNumberFormat="1" applyFont="1" applyFill="1" applyBorder="1" applyAlignment="1">
      <alignment horizontal="center" vertical="center"/>
    </xf>
    <xf numFmtId="44" fontId="5" fillId="6" borderId="5" xfId="0" applyNumberFormat="1" applyFont="1" applyFill="1" applyBorder="1" applyAlignment="1">
      <alignment horizontal="center" vertical="center"/>
    </xf>
    <xf numFmtId="44" fontId="5" fillId="6" borderId="6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left" vertical="center"/>
    </xf>
    <xf numFmtId="0" fontId="36" fillId="0" borderId="15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00FF"/>
      <color rgb="FF00FF00"/>
      <color rgb="FF3366FF"/>
      <color rgb="FFFFFFFF"/>
      <color rgb="FFD346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9518</xdr:colOff>
      <xdr:row>35</xdr:row>
      <xdr:rowOff>123825</xdr:rowOff>
    </xdr:from>
    <xdr:to>
      <xdr:col>19</xdr:col>
      <xdr:colOff>250365</xdr:colOff>
      <xdr:row>48</xdr:row>
      <xdr:rowOff>0</xdr:rowOff>
    </xdr:to>
    <xdr:sp macro="" textlink="">
      <xdr:nvSpPr>
        <xdr:cNvPr id="2" name="TextBox 1"/>
        <xdr:cNvSpPr txBox="1"/>
      </xdr:nvSpPr>
      <xdr:spPr>
        <a:xfrm>
          <a:off x="6989982" y="5784396"/>
          <a:ext cx="3329669" cy="1685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latin typeface="Arial" pitchFamily="34" charset="0"/>
              <a:cs typeface="Arial" pitchFamily="34" charset="0"/>
            </a:rPr>
            <a:t>Mengetahui, </a:t>
          </a:r>
          <a:endParaRPr lang="en-US" sz="800">
            <a:latin typeface="Arial" pitchFamily="34" charset="0"/>
            <a:cs typeface="Arial" pitchFamily="34" charset="0"/>
          </a:endParaRPr>
        </a:p>
        <a:p>
          <a:endParaRPr lang="en-US" sz="300">
            <a:latin typeface="Arial" pitchFamily="34" charset="0"/>
            <a:cs typeface="Arial" pitchFamily="34" charset="0"/>
          </a:endParaRPr>
        </a:p>
        <a:p>
          <a:r>
            <a:rPr lang="en-US" sz="1100">
              <a:latin typeface="Arial" pitchFamily="34" charset="0"/>
              <a:cs typeface="Arial" pitchFamily="34" charset="0"/>
            </a:rPr>
            <a:t>Kepala Dinas </a:t>
          </a:r>
        </a:p>
        <a:p>
          <a:r>
            <a:rPr lang="en-US" sz="1100">
              <a:latin typeface="Arial" pitchFamily="34" charset="0"/>
              <a:cs typeface="Arial" pitchFamily="34" charset="0"/>
            </a:rPr>
            <a:t>Tenaga Kerja</a:t>
          </a:r>
          <a:r>
            <a:rPr lang="en-US" sz="1100" baseline="0">
              <a:latin typeface="Arial" pitchFamily="34" charset="0"/>
              <a:cs typeface="Arial" pitchFamily="34" charset="0"/>
            </a:rPr>
            <a:t> dan Transmigrasi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Kabupaten Muara Enim</a:t>
          </a:r>
          <a:endParaRPr lang="en-US" sz="1100">
            <a:latin typeface="Arial" pitchFamily="34" charset="0"/>
            <a:cs typeface="Arial" pitchFamily="34" charset="0"/>
          </a:endParaRP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     </a:t>
          </a:r>
        </a:p>
        <a:p>
          <a:endParaRPr lang="en-US" sz="1100">
            <a:latin typeface="Arial" pitchFamily="34" charset="0"/>
            <a:cs typeface="Arial" pitchFamily="34" charset="0"/>
          </a:endParaRPr>
        </a:p>
        <a:p>
          <a:pPr algn="l"/>
          <a:endParaRPr lang="en-US" sz="1100">
            <a:latin typeface="Arial" pitchFamily="34" charset="0"/>
            <a:cs typeface="Arial" pitchFamily="34" charset="0"/>
          </a:endParaRPr>
        </a:p>
        <a:p>
          <a:pPr algn="l"/>
          <a:r>
            <a:rPr lang="en-US" sz="1100" baseline="0">
              <a:latin typeface="Arial" pitchFamily="34" charset="0"/>
              <a:cs typeface="Arial" pitchFamily="34" charset="0"/>
            </a:rPr>
            <a:t>H. Eddy Irson, S.T., M.Si.                                   Pembina Tingkat I</a:t>
          </a:r>
        </a:p>
        <a:p>
          <a:pPr algn="l"/>
          <a:r>
            <a:rPr lang="en-US" sz="1100" baseline="0">
              <a:latin typeface="Arial" pitchFamily="34" charset="0"/>
              <a:cs typeface="Arial" pitchFamily="34" charset="0"/>
            </a:rPr>
            <a:t>NIP. 19700528 199603 1 005</a:t>
          </a:r>
          <a:endParaRPr lang="en-US" sz="11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4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4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5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5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4" Type="http://schemas.openxmlformats.org/officeDocument/2006/relationships/printerSettings" Target="../printerSettings/printerSettings59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61.bin"/><Relationship Id="rId1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6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4" Type="http://schemas.openxmlformats.org/officeDocument/2006/relationships/printerSettings" Target="../printerSettings/printerSettings6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9.bin"/><Relationship Id="rId1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71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4.bin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Relationship Id="rId4" Type="http://schemas.openxmlformats.org/officeDocument/2006/relationships/printerSettings" Target="../printerSettings/printerSettings75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4" Type="http://schemas.openxmlformats.org/officeDocument/2006/relationships/printerSettings" Target="../printerSettings/printerSettings7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2.bin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8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6.bin"/><Relationship Id="rId2" Type="http://schemas.openxmlformats.org/officeDocument/2006/relationships/printerSettings" Target="../printerSettings/printerSettings85.bin"/><Relationship Id="rId1" Type="http://schemas.openxmlformats.org/officeDocument/2006/relationships/printerSettings" Target="../printerSettings/printerSettings84.bin"/><Relationship Id="rId4" Type="http://schemas.openxmlformats.org/officeDocument/2006/relationships/printerSettings" Target="../printerSettings/printerSettings8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0.bin"/><Relationship Id="rId2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88.bin"/><Relationship Id="rId4" Type="http://schemas.openxmlformats.org/officeDocument/2006/relationships/printerSettings" Target="../printerSettings/printerSettings91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4.bin"/><Relationship Id="rId2" Type="http://schemas.openxmlformats.org/officeDocument/2006/relationships/printerSettings" Target="../printerSettings/printerSettings93.bin"/><Relationship Id="rId1" Type="http://schemas.openxmlformats.org/officeDocument/2006/relationships/printerSettings" Target="../printerSettings/printerSettings92.bin"/><Relationship Id="rId4" Type="http://schemas.openxmlformats.org/officeDocument/2006/relationships/printerSettings" Target="../printerSettings/printerSettings9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4" Type="http://schemas.openxmlformats.org/officeDocument/2006/relationships/printerSettings" Target="../printerSettings/printerSettings99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2.bin"/><Relationship Id="rId2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103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6.bin"/><Relationship Id="rId2" Type="http://schemas.openxmlformats.org/officeDocument/2006/relationships/printerSettings" Target="../printerSettings/printerSettings105.bin"/><Relationship Id="rId1" Type="http://schemas.openxmlformats.org/officeDocument/2006/relationships/printerSettings" Target="../printerSettings/printerSettings104.bin"/><Relationship Id="rId4" Type="http://schemas.openxmlformats.org/officeDocument/2006/relationships/printerSettings" Target="../printerSettings/printerSettings10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0.bin"/><Relationship Id="rId2" Type="http://schemas.openxmlformats.org/officeDocument/2006/relationships/printerSettings" Target="../printerSettings/printerSettings109.bin"/><Relationship Id="rId1" Type="http://schemas.openxmlformats.org/officeDocument/2006/relationships/printerSettings" Target="../printerSettings/printerSettings108.bin"/><Relationship Id="rId4" Type="http://schemas.openxmlformats.org/officeDocument/2006/relationships/printerSettings" Target="../printerSettings/printerSettings111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4.bin"/><Relationship Id="rId2" Type="http://schemas.openxmlformats.org/officeDocument/2006/relationships/printerSettings" Target="../printerSettings/printerSettings113.bin"/><Relationship Id="rId1" Type="http://schemas.openxmlformats.org/officeDocument/2006/relationships/printerSettings" Target="../printerSettings/printerSettings112.bin"/><Relationship Id="rId4" Type="http://schemas.openxmlformats.org/officeDocument/2006/relationships/printerSettings" Target="../printerSettings/printerSettings115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2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226"/>
  <sheetViews>
    <sheetView tabSelected="1" view="pageBreakPreview" topLeftCell="A16" zoomScale="70" zoomScaleNormal="100" zoomScaleSheetLayoutView="70" workbookViewId="0">
      <selection activeCell="N32" sqref="N32"/>
    </sheetView>
  </sheetViews>
  <sheetFormatPr defaultColWidth="9.140625" defaultRowHeight="16.5" x14ac:dyDescent="0.3"/>
  <cols>
    <col min="1" max="1" width="4.85546875" style="7" customWidth="1"/>
    <col min="2" max="2" width="17.42578125" style="7" customWidth="1"/>
    <col min="3" max="3" width="10.85546875" style="7" customWidth="1"/>
    <col min="4" max="4" width="7" style="7" customWidth="1"/>
    <col min="5" max="10" width="7" style="70" customWidth="1"/>
    <col min="11" max="11" width="8" style="70" customWidth="1"/>
    <col min="12" max="12" width="15" style="70" customWidth="1"/>
    <col min="13" max="18" width="7" style="70" customWidth="1"/>
    <col min="19" max="45" width="4.7109375" style="70" customWidth="1"/>
    <col min="46" max="46" width="5.7109375" style="70" customWidth="1"/>
    <col min="47" max="48" width="5.7109375" style="7" customWidth="1"/>
    <col min="49" max="16384" width="9.140625" style="7"/>
  </cols>
  <sheetData>
    <row r="1" spans="1:46" ht="30" customHeight="1" x14ac:dyDescent="0.3">
      <c r="A1" s="772" t="s">
        <v>1203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772"/>
      <c r="O1" s="772"/>
      <c r="P1" s="772"/>
      <c r="Q1" s="772"/>
      <c r="R1" s="772"/>
    </row>
    <row r="2" spans="1:46" s="20" customFormat="1" ht="26.25" customHeight="1" x14ac:dyDescent="0.25">
      <c r="A2" s="774" t="s">
        <v>5</v>
      </c>
      <c r="B2" s="776" t="s">
        <v>764</v>
      </c>
      <c r="C2" s="436"/>
      <c r="D2" s="776" t="s">
        <v>924</v>
      </c>
      <c r="E2" s="778"/>
      <c r="F2" s="778"/>
      <c r="G2" s="778"/>
      <c r="H2" s="778"/>
      <c r="I2" s="778"/>
      <c r="J2" s="778"/>
      <c r="K2" s="778"/>
      <c r="L2" s="773" t="s">
        <v>1204</v>
      </c>
      <c r="M2" s="770" t="s">
        <v>939</v>
      </c>
      <c r="N2" s="771"/>
      <c r="O2" s="770" t="s">
        <v>940</v>
      </c>
      <c r="P2" s="771"/>
      <c r="Q2" s="770" t="s">
        <v>944</v>
      </c>
      <c r="R2" s="771"/>
    </row>
    <row r="3" spans="1:46" s="21" customFormat="1" ht="12" customHeight="1" x14ac:dyDescent="0.25">
      <c r="A3" s="775"/>
      <c r="B3" s="777"/>
      <c r="C3" s="437"/>
      <c r="D3" s="438">
        <v>1</v>
      </c>
      <c r="E3" s="438">
        <v>2</v>
      </c>
      <c r="F3" s="438">
        <v>3</v>
      </c>
      <c r="G3" s="438">
        <v>4</v>
      </c>
      <c r="H3" s="438">
        <v>5</v>
      </c>
      <c r="I3" s="438">
        <v>6</v>
      </c>
      <c r="J3" s="438">
        <v>7</v>
      </c>
      <c r="K3" s="438">
        <v>8</v>
      </c>
      <c r="L3" s="773"/>
      <c r="M3" s="449" t="s">
        <v>1</v>
      </c>
      <c r="N3" s="450" t="s">
        <v>2</v>
      </c>
      <c r="O3" s="449" t="s">
        <v>1</v>
      </c>
      <c r="P3" s="450" t="s">
        <v>2</v>
      </c>
      <c r="Q3" s="449" t="s">
        <v>1</v>
      </c>
      <c r="R3" s="450" t="s">
        <v>2</v>
      </c>
    </row>
    <row r="4" spans="1:46" s="21" customFormat="1" ht="12" customHeight="1" x14ac:dyDescent="0.25">
      <c r="A4" s="28">
        <v>1</v>
      </c>
      <c r="B4" s="72" t="s">
        <v>19</v>
      </c>
      <c r="C4" s="273"/>
      <c r="D4" s="348">
        <f>SUM('KEC. M.ENIM '!G12:J12)</f>
        <v>0</v>
      </c>
      <c r="E4" s="444">
        <f>SUM('KEC. M.ENIM '!G21:J21)</f>
        <v>6</v>
      </c>
      <c r="F4" s="444">
        <f>SUM('KEC. M.ENIM '!G27:J27)</f>
        <v>0</v>
      </c>
      <c r="G4" s="444">
        <f>SUM('KEC. M.ENIM '!G33:J33)</f>
        <v>3</v>
      </c>
      <c r="H4" s="444">
        <f>SUM('KEC. M.ENIM '!G38:J38)</f>
        <v>0</v>
      </c>
      <c r="I4" s="444">
        <f>SUM('KEC. M.ENIM '!G107:J107)</f>
        <v>39</v>
      </c>
      <c r="J4" s="444">
        <f>SUM('KEC. M.ENIM '!G111:J111)</f>
        <v>1</v>
      </c>
      <c r="K4" s="444">
        <f>SUM('KEC. M.ENIM '!G177:J177)</f>
        <v>63</v>
      </c>
      <c r="L4" s="445">
        <f>SUM(D4:K4)</f>
        <v>112</v>
      </c>
      <c r="M4" s="466">
        <f>SUM('KEC. M.ENIM '!G178)</f>
        <v>4438</v>
      </c>
      <c r="N4" s="469">
        <f>SUM('KEC. M.ENIM '!H178)</f>
        <v>724</v>
      </c>
      <c r="O4" s="466">
        <f>SUM('KEC. M.ENIM '!I178)</f>
        <v>0</v>
      </c>
      <c r="P4" s="469">
        <f>SUM('KEC. M.ENIM '!J178)</f>
        <v>0</v>
      </c>
      <c r="Q4" s="470">
        <f t="shared" ref="Q4:Q25" si="0">SUM(M4,O4)</f>
        <v>4438</v>
      </c>
      <c r="R4" s="471">
        <f t="shared" ref="R4:R25" si="1">SUM(N4,P4)</f>
        <v>724</v>
      </c>
    </row>
    <row r="5" spans="1:46" ht="12" customHeight="1" x14ac:dyDescent="0.3">
      <c r="A5" s="19">
        <v>2</v>
      </c>
      <c r="B5" s="23" t="s">
        <v>20</v>
      </c>
      <c r="C5" s="274"/>
      <c r="D5" s="349">
        <f>SUM('KEC. LAWANG KIDUL '!G11:J11)</f>
        <v>0</v>
      </c>
      <c r="E5" s="446">
        <f>SUM('KEC. LAWANG KIDUL '!G23:J23)</f>
        <v>9</v>
      </c>
      <c r="F5" s="446">
        <f>SUM('KEC. LAWANG KIDUL '!G28:J28)</f>
        <v>1</v>
      </c>
      <c r="G5" s="446">
        <f>SUM('KEC. LAWANG KIDUL '!G36:J36)</f>
        <v>5</v>
      </c>
      <c r="H5" s="446">
        <f>SUM('KEC. LAWANG KIDUL '!G51:J51)</f>
        <v>12</v>
      </c>
      <c r="I5" s="446">
        <f>SUM('KEC. LAWANG KIDUL '!G74:J74)</f>
        <v>5</v>
      </c>
      <c r="J5" s="446">
        <f>SUM('KEC. LAWANG KIDUL '!G84:J84)</f>
        <v>7</v>
      </c>
      <c r="K5" s="446">
        <f>SUM('KEC. LAWANG KIDUL '!G266:J266)</f>
        <v>197</v>
      </c>
      <c r="L5" s="446">
        <f>SUM(D5:K5)</f>
        <v>236</v>
      </c>
      <c r="M5" s="467">
        <f>SUM('KEC. LAWANG KIDUL '!G267)</f>
        <v>21892</v>
      </c>
      <c r="N5" s="472">
        <f>SUM('KEC. LAWANG KIDUL '!H267)</f>
        <v>1437</v>
      </c>
      <c r="O5" s="467">
        <f>SUM('KEC. LAWANG KIDUL '!I267)</f>
        <v>0</v>
      </c>
      <c r="P5" s="472">
        <f>SUM('KEC. LAWANG KIDUL '!J267)</f>
        <v>0</v>
      </c>
      <c r="Q5" s="467">
        <f t="shared" si="0"/>
        <v>21892</v>
      </c>
      <c r="R5" s="473">
        <f t="shared" si="1"/>
        <v>1437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</row>
    <row r="6" spans="1:46" ht="12" customHeight="1" x14ac:dyDescent="0.3">
      <c r="A6" s="19">
        <v>3</v>
      </c>
      <c r="B6" s="23" t="s">
        <v>21</v>
      </c>
      <c r="C6" s="274"/>
      <c r="D6" s="349">
        <f>SUM('KEC. TANJUNG AGUNG '!G11:J11)</f>
        <v>0</v>
      </c>
      <c r="E6" s="446">
        <f>SUM('KEC. TANJUNG AGUNG '!G24:J24)</f>
        <v>10</v>
      </c>
      <c r="F6" s="446">
        <f>SUM('KEC. TANJUNG AGUNG '!G28:J28)</f>
        <v>1</v>
      </c>
      <c r="G6" s="446">
        <f>SUM('KEC. TANJUNG AGUNG '!G32:J32)</f>
        <v>1</v>
      </c>
      <c r="H6" s="446">
        <f>SUM('KEC. TANJUNG AGUNG '!G37:J37)</f>
        <v>0</v>
      </c>
      <c r="I6" s="446">
        <f>SUM('KEC. TANJUNG AGUNG '!G44:J44)</f>
        <v>2</v>
      </c>
      <c r="J6" s="446">
        <f>SUM('KEC. TANJUNG AGUNG '!G48:J48)</f>
        <v>0</v>
      </c>
      <c r="K6" s="446">
        <f>SUM('KEC. TANJUNG AGUNG '!G76:J76)</f>
        <v>25</v>
      </c>
      <c r="L6" s="446">
        <f>SUM(D6:K6)</f>
        <v>39</v>
      </c>
      <c r="M6" s="467">
        <f>SUM('KEC. TANJUNG AGUNG '!G77)</f>
        <v>2343</v>
      </c>
      <c r="N6" s="472">
        <f>SUM('KEC. TANJUNG AGUNG '!H77)</f>
        <v>162</v>
      </c>
      <c r="O6" s="467">
        <f>SUM('KEC. TANJUNG AGUNG '!I77)</f>
        <v>9</v>
      </c>
      <c r="P6" s="472">
        <f>SUM('KEC. TANJUNG AGUNG '!J77)</f>
        <v>0</v>
      </c>
      <c r="Q6" s="467">
        <f t="shared" si="0"/>
        <v>2352</v>
      </c>
      <c r="R6" s="473">
        <f t="shared" si="1"/>
        <v>162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12" customHeight="1" x14ac:dyDescent="0.3">
      <c r="A7" s="19">
        <v>4</v>
      </c>
      <c r="B7" s="23" t="s">
        <v>148</v>
      </c>
      <c r="C7" s="274"/>
      <c r="D7" s="349">
        <f>SUM('KEC. PANANG ENIM'!G11:J11)</f>
        <v>0</v>
      </c>
      <c r="E7" s="446">
        <f>SUM('KEC. PANANG ENIM'!G15:J15)</f>
        <v>0</v>
      </c>
      <c r="F7" s="446">
        <f>SUM('KEC. PANANG ENIM'!G19:J19)</f>
        <v>0</v>
      </c>
      <c r="G7" s="446">
        <f>SUM('KEC. PANANG ENIM'!G23:J23)</f>
        <v>0</v>
      </c>
      <c r="H7" s="446">
        <f>SUM('KEC. PANANG ENIM'!G27:J27)</f>
        <v>0</v>
      </c>
      <c r="I7" s="446">
        <f>SUM('KEC. PANANG ENIM'!G31:J31)</f>
        <v>1</v>
      </c>
      <c r="J7" s="446">
        <f>SUM('KEC. PANANG ENIM'!G35:J35)</f>
        <v>0</v>
      </c>
      <c r="K7" s="446">
        <f>SUM('KEC. PANANG ENIM'!G39:J39)</f>
        <v>0</v>
      </c>
      <c r="L7" s="446">
        <f t="shared" ref="L7:L17" si="2">SUM(D7:K7)</f>
        <v>1</v>
      </c>
      <c r="M7" s="467">
        <f>SUM('KEC. PANANG ENIM'!G40)</f>
        <v>3</v>
      </c>
      <c r="N7" s="472">
        <f>SUM('KEC. PANANG ENIM'!H40)</f>
        <v>4</v>
      </c>
      <c r="O7" s="467">
        <f>SUM('KEC. PANANG ENIM'!I40)</f>
        <v>0</v>
      </c>
      <c r="P7" s="472">
        <f>SUM('KEC. PANANG ENIM'!J40)</f>
        <v>0</v>
      </c>
      <c r="Q7" s="467">
        <f t="shared" si="0"/>
        <v>3</v>
      </c>
      <c r="R7" s="473">
        <f t="shared" si="1"/>
        <v>4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</row>
    <row r="8" spans="1:46" ht="12" customHeight="1" x14ac:dyDescent="0.3">
      <c r="A8" s="19">
        <v>5</v>
      </c>
      <c r="B8" s="23" t="s">
        <v>22</v>
      </c>
      <c r="C8" s="274"/>
      <c r="D8" s="349">
        <f>SUM('KEC. SDL '!G11:J11)</f>
        <v>0</v>
      </c>
      <c r="E8" s="446">
        <f>SUM('KEC. SDL '!G15:J15)</f>
        <v>0</v>
      </c>
      <c r="F8" s="446">
        <f>SUM('KEC. SDL '!G19:J19)</f>
        <v>0</v>
      </c>
      <c r="G8" s="446">
        <f>SUM('KEC. SDL '!G23:J23)</f>
        <v>1</v>
      </c>
      <c r="H8" s="446">
        <f>SUM('KEC. SDL '!G28:J28)</f>
        <v>0</v>
      </c>
      <c r="I8" s="446">
        <f>SUM('KEC. SDL '!G32:J32)</f>
        <v>0</v>
      </c>
      <c r="J8" s="446">
        <f>SUM('KEC. SDL '!G36:J36)</f>
        <v>0</v>
      </c>
      <c r="K8" s="446">
        <f>SUM('KEC. SDL '!G51:J51)</f>
        <v>12</v>
      </c>
      <c r="L8" s="446">
        <f t="shared" si="2"/>
        <v>13</v>
      </c>
      <c r="M8" s="467">
        <f>SUM('KEC. SDL '!G52)</f>
        <v>366</v>
      </c>
      <c r="N8" s="472">
        <f>SUM('KEC. SDL '!H52)</f>
        <v>30</v>
      </c>
      <c r="O8" s="467">
        <f>SUM('KEC. SDL '!I52)</f>
        <v>5</v>
      </c>
      <c r="P8" s="472">
        <f>SUM('KEC. SDL '!J52)</f>
        <v>0</v>
      </c>
      <c r="Q8" s="467">
        <f t="shared" si="0"/>
        <v>371</v>
      </c>
      <c r="R8" s="473">
        <f t="shared" si="1"/>
        <v>30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</row>
    <row r="9" spans="1:46" ht="12" customHeight="1" x14ac:dyDescent="0.3">
      <c r="A9" s="19">
        <v>6</v>
      </c>
      <c r="B9" s="23" t="s">
        <v>23</v>
      </c>
      <c r="C9" s="274"/>
      <c r="D9" s="349">
        <f>SUM('KEC. SDU '!G11:J11)</f>
        <v>0</v>
      </c>
      <c r="E9" s="446">
        <f>SUM('KEC. SDU '!G15:J15)</f>
        <v>0</v>
      </c>
      <c r="F9" s="446">
        <f>SUM('KEC. SDU '!G19:J19)</f>
        <v>0</v>
      </c>
      <c r="G9" s="446">
        <f>SUM('KEC. SDU '!G23:J23)</f>
        <v>1</v>
      </c>
      <c r="H9" s="446">
        <f>SUM('KEC. SDU '!G27:J27)</f>
        <v>0</v>
      </c>
      <c r="I9" s="446">
        <f>SUM('KEC. SDU '!G31:J31)</f>
        <v>0</v>
      </c>
      <c r="J9" s="446">
        <f>SUM('KEC. SDU '!G46:J46)</f>
        <v>12</v>
      </c>
      <c r="K9" s="446">
        <f>SUM('KEC. SDU '!G54:J54)</f>
        <v>5</v>
      </c>
      <c r="L9" s="446">
        <f t="shared" ref="L9:L16" si="3">SUM(D9:K9)</f>
        <v>18</v>
      </c>
      <c r="M9" s="467">
        <f>SUM('KEC. SDU '!G55)</f>
        <v>505</v>
      </c>
      <c r="N9" s="472">
        <f>SUM('KEC. SDU '!H55)</f>
        <v>28</v>
      </c>
      <c r="O9" s="467">
        <f>SUM('KEC. SDU '!I55)</f>
        <v>0</v>
      </c>
      <c r="P9" s="472">
        <f>SUM('KEC. SDU '!J55)</f>
        <v>0</v>
      </c>
      <c r="Q9" s="467">
        <f t="shared" si="0"/>
        <v>505</v>
      </c>
      <c r="R9" s="473">
        <f t="shared" si="1"/>
        <v>28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</row>
    <row r="10" spans="1:46" ht="12" customHeight="1" x14ac:dyDescent="0.3">
      <c r="A10" s="19">
        <v>7</v>
      </c>
      <c r="B10" s="23" t="s">
        <v>24</v>
      </c>
      <c r="C10" s="274"/>
      <c r="D10" s="349">
        <f>SUM('KEC. SDT'!G11:J11)</f>
        <v>0</v>
      </c>
      <c r="E10" s="446">
        <f>SUM('KEC. SDT'!G15:J15)</f>
        <v>0</v>
      </c>
      <c r="F10" s="446">
        <f>SUM('KEC. SDT'!G19:J19)</f>
        <v>0</v>
      </c>
      <c r="G10" s="446">
        <f>SUM('KEC. SDT'!G23:J23)</f>
        <v>0</v>
      </c>
      <c r="H10" s="446">
        <f>SUM('KEC. SDT'!G27:J27)</f>
        <v>0</v>
      </c>
      <c r="I10" s="446">
        <f>SUM('KEC. SDT'!G31:J31)</f>
        <v>0</v>
      </c>
      <c r="J10" s="446">
        <f>SUM('KEC. SDT'!G35:J35)</f>
        <v>0</v>
      </c>
      <c r="K10" s="446">
        <f>SUM('KEC. SDT'!G39:J39)</f>
        <v>0</v>
      </c>
      <c r="L10" s="446">
        <f t="shared" si="3"/>
        <v>0</v>
      </c>
      <c r="M10" s="467">
        <f>SUM('KEC. SDT'!G40)</f>
        <v>0</v>
      </c>
      <c r="N10" s="472">
        <f>SUM('KEC. SDT'!H40)</f>
        <v>0</v>
      </c>
      <c r="O10" s="467">
        <f>SUM('KEC. SDT'!I40)</f>
        <v>0</v>
      </c>
      <c r="P10" s="472">
        <f>SUM('KEC. SDT'!J40)</f>
        <v>0</v>
      </c>
      <c r="Q10" s="467">
        <f t="shared" si="0"/>
        <v>0</v>
      </c>
      <c r="R10" s="473">
        <f t="shared" si="1"/>
        <v>0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6" ht="12" customHeight="1" x14ac:dyDescent="0.3">
      <c r="A11" s="19">
        <v>8</v>
      </c>
      <c r="B11" s="23" t="s">
        <v>25</v>
      </c>
      <c r="C11" s="274"/>
      <c r="D11" s="349">
        <f>SUM('KEC. UJAN MAS'!G11:J11)</f>
        <v>1</v>
      </c>
      <c r="E11" s="446">
        <f>SUM('KEC. UJAN MAS'!G15:J15)</f>
        <v>0</v>
      </c>
      <c r="F11" s="446">
        <f>SUM('KEC. UJAN MAS'!G19:J19)</f>
        <v>1</v>
      </c>
      <c r="G11" s="446">
        <f>SUM('KEC. UJAN MAS'!G23:J23)</f>
        <v>1</v>
      </c>
      <c r="H11" s="446">
        <f>SUM('KEC. UJAN MAS'!G27:J27)</f>
        <v>0</v>
      </c>
      <c r="I11" s="446">
        <f>SUM('KEC. UJAN MAS'!G34:J34)</f>
        <v>2</v>
      </c>
      <c r="J11" s="446">
        <f>SUM('KEC. UJAN MAS'!G38:J38)</f>
        <v>0</v>
      </c>
      <c r="K11" s="446">
        <f>SUM('KEC. UJAN MAS'!G45:J45)</f>
        <v>4</v>
      </c>
      <c r="L11" s="446">
        <f t="shared" si="3"/>
        <v>9</v>
      </c>
      <c r="M11" s="467">
        <f>SUM('KEC. UJAN MAS'!G46)</f>
        <v>949</v>
      </c>
      <c r="N11" s="472">
        <f>SUM('KEC. UJAN MAS'!H46)</f>
        <v>726</v>
      </c>
      <c r="O11" s="467">
        <f>SUM('KEC. UJAN MAS'!I46)</f>
        <v>0</v>
      </c>
      <c r="P11" s="472">
        <f>SUM('KEC. UJAN MAS'!J46)</f>
        <v>0</v>
      </c>
      <c r="Q11" s="467">
        <f t="shared" si="0"/>
        <v>949</v>
      </c>
      <c r="R11" s="473">
        <f t="shared" si="1"/>
        <v>726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</row>
    <row r="12" spans="1:46" ht="12" customHeight="1" x14ac:dyDescent="0.3">
      <c r="A12" s="19">
        <v>9</v>
      </c>
      <c r="B12" s="24" t="s">
        <v>26</v>
      </c>
      <c r="C12" s="275"/>
      <c r="D12" s="350">
        <f>SUM('KEC. GUNUNG MEGANG '!G11:J11)</f>
        <v>0</v>
      </c>
      <c r="E12" s="446">
        <f>SUM('KEC. GUNUNG MEGANG '!G18:J18)</f>
        <v>4</v>
      </c>
      <c r="F12" s="446">
        <f>SUM('KEC. GUNUNG MEGANG '!G24:J24)</f>
        <v>3</v>
      </c>
      <c r="G12" s="446">
        <f>SUM('KEC. GUNUNG MEGANG '!G29:J29)</f>
        <v>2</v>
      </c>
      <c r="H12" s="446">
        <f>SUM('KEC. GUNUNG MEGANG '!G33:J33)</f>
        <v>0</v>
      </c>
      <c r="I12" s="446">
        <f>SUM('KEC. GUNUNG MEGANG '!G42:J42)</f>
        <v>4</v>
      </c>
      <c r="J12" s="446">
        <f>SUM('KEC. GUNUNG MEGANG '!G46:J46)</f>
        <v>0</v>
      </c>
      <c r="K12" s="446">
        <f>SUM('KEC. GUNUNG MEGANG '!G61:J61)</f>
        <v>12</v>
      </c>
      <c r="L12" s="446">
        <f t="shared" si="3"/>
        <v>25</v>
      </c>
      <c r="M12" s="467">
        <f>SUM('KEC. GUNUNG MEGANG '!G62)</f>
        <v>1168</v>
      </c>
      <c r="N12" s="472">
        <f>SUM('KEC. GUNUNG MEGANG '!H62)</f>
        <v>99</v>
      </c>
      <c r="O12" s="467">
        <f>SUM('KEC. GUNUNG MEGANG '!I62)</f>
        <v>0</v>
      </c>
      <c r="P12" s="472">
        <f>SUM('KEC. GUNUNG MEGANG '!J62)</f>
        <v>0</v>
      </c>
      <c r="Q12" s="467">
        <f t="shared" si="0"/>
        <v>1168</v>
      </c>
      <c r="R12" s="473">
        <f t="shared" si="1"/>
        <v>99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6" ht="12" customHeight="1" x14ac:dyDescent="0.3">
      <c r="A13" s="19">
        <v>10</v>
      </c>
      <c r="B13" s="24" t="s">
        <v>27</v>
      </c>
      <c r="C13" s="275"/>
      <c r="D13" s="350">
        <f>SUM('KEC. BELIMBING '!G12:J12)</f>
        <v>1</v>
      </c>
      <c r="E13" s="446">
        <f>SUM('KEC. BELIMBING '!G16:J16)</f>
        <v>1</v>
      </c>
      <c r="F13" s="446">
        <f>SUM('KEC. BELIMBING '!G20:J20)</f>
        <v>0</v>
      </c>
      <c r="G13" s="446">
        <f>SUM('KEC. BELIMBING '!G24:J24)</f>
        <v>0</v>
      </c>
      <c r="H13" s="446">
        <f>SUM('KEC. BELIMBING '!G28:J28)</f>
        <v>0</v>
      </c>
      <c r="I13" s="446">
        <f>SUM('KEC. BELIMBING '!G41:J41)</f>
        <v>9</v>
      </c>
      <c r="J13" s="446">
        <f>SUM('KEC. BELIMBING '!G45:J45)</f>
        <v>0</v>
      </c>
      <c r="K13" s="446">
        <f>SUM('KEC. BELIMBING '!G53:J53)</f>
        <v>5</v>
      </c>
      <c r="L13" s="446">
        <f t="shared" si="3"/>
        <v>16</v>
      </c>
      <c r="M13" s="467">
        <f>SUM('KEC. BELIMBING '!G54)</f>
        <v>191</v>
      </c>
      <c r="N13" s="472">
        <f>SUM('KEC. BELIMBING '!H54)</f>
        <v>58</v>
      </c>
      <c r="O13" s="467">
        <f>SUM('KEC. BELIMBING '!I54)</f>
        <v>0</v>
      </c>
      <c r="P13" s="472">
        <f>SUM('KEC. BELIMBING '!J54)</f>
        <v>0</v>
      </c>
      <c r="Q13" s="467">
        <f t="shared" si="0"/>
        <v>191</v>
      </c>
      <c r="R13" s="473">
        <f t="shared" si="1"/>
        <v>58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6" ht="12" customHeight="1" x14ac:dyDescent="0.3">
      <c r="A14" s="19">
        <v>11</v>
      </c>
      <c r="B14" s="24" t="s">
        <v>147</v>
      </c>
      <c r="C14" s="275"/>
      <c r="D14" s="350">
        <f>SUM('EMPAT PETULAI DANGKU'!G11:J11)</f>
        <v>1</v>
      </c>
      <c r="E14" s="446">
        <f>SUM('EMPAT PETULAI DANGKU'!G16:J16)</f>
        <v>2</v>
      </c>
      <c r="F14" s="446">
        <f>SUM('EMPAT PETULAI DANGKU'!G20:J20)</f>
        <v>1</v>
      </c>
      <c r="G14" s="446">
        <f>SUM('EMPAT PETULAI DANGKU'!G24:J24)</f>
        <v>1</v>
      </c>
      <c r="H14" s="446">
        <f>SUM('EMPAT PETULAI DANGKU'!G28:J28)</f>
        <v>0</v>
      </c>
      <c r="I14" s="446">
        <f>SUM('EMPAT PETULAI DANGKU'!G32:J32)</f>
        <v>0</v>
      </c>
      <c r="J14" s="446">
        <f>SUM('EMPAT PETULAI DANGKU'!G36:J36)</f>
        <v>0</v>
      </c>
      <c r="K14" s="446">
        <f>SUM('EMPAT PETULAI DANGKU'!G60:J60)</f>
        <v>21</v>
      </c>
      <c r="L14" s="446">
        <f t="shared" si="3"/>
        <v>26</v>
      </c>
      <c r="M14" s="467">
        <f>SUM('EMPAT PETULAI DANGKU'!G61)</f>
        <v>4051</v>
      </c>
      <c r="N14" s="472">
        <f>SUM('EMPAT PETULAI DANGKU'!H61)</f>
        <v>226</v>
      </c>
      <c r="O14" s="467">
        <f>SUM('EMPAT PETULAI DANGKU'!I61)</f>
        <v>135</v>
      </c>
      <c r="P14" s="472">
        <f>SUM('EMPAT PETULAI DANGKU'!J61)</f>
        <v>7</v>
      </c>
      <c r="Q14" s="467">
        <f t="shared" si="0"/>
        <v>4186</v>
      </c>
      <c r="R14" s="473">
        <f t="shared" si="1"/>
        <v>233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</row>
    <row r="15" spans="1:46" ht="12" customHeight="1" x14ac:dyDescent="0.3">
      <c r="A15" s="19">
        <v>12</v>
      </c>
      <c r="B15" s="24" t="s">
        <v>146</v>
      </c>
      <c r="C15" s="275"/>
      <c r="D15" s="350">
        <f>SUM('KEC. RAMBANG NIRU'!G13:J13)</f>
        <v>2</v>
      </c>
      <c r="E15" s="446">
        <f>SUM('KEC. RAMBANG NIRU'!G18:J18)</f>
        <v>2</v>
      </c>
      <c r="F15" s="446">
        <f>SUM('KEC. RAMBANG NIRU'!G22:J22)</f>
        <v>0</v>
      </c>
      <c r="G15" s="446">
        <f>SUM('KEC. RAMBANG NIRU'!G26:J26)</f>
        <v>1</v>
      </c>
      <c r="H15" s="446">
        <f>SUM('KEC. RAMBANG NIRU'!G40:J40)</f>
        <v>11</v>
      </c>
      <c r="I15" s="446">
        <f>SUM('KEC. RAMBANG NIRU'!G47:J47)</f>
        <v>3</v>
      </c>
      <c r="J15" s="446">
        <f>SUM('KEC. RAMBANG NIRU'!G51:J51)</f>
        <v>0</v>
      </c>
      <c r="K15" s="446">
        <f>SUM('KEC. RAMBANG NIRU'!G77:J77)</f>
        <v>23</v>
      </c>
      <c r="L15" s="446">
        <f t="shared" si="3"/>
        <v>42</v>
      </c>
      <c r="M15" s="467">
        <f>SUM('KEC. RAMBANG NIRU'!G78)</f>
        <v>2183</v>
      </c>
      <c r="N15" s="472">
        <f>SUM('KEC. RAMBANG NIRU'!H78)</f>
        <v>139</v>
      </c>
      <c r="O15" s="467">
        <f>SUM('KEC. RAMBANG NIRU'!I78)</f>
        <v>219</v>
      </c>
      <c r="P15" s="472">
        <f>SUM('KEC. RAMBANG NIRU'!J78)</f>
        <v>2</v>
      </c>
      <c r="Q15" s="467">
        <f t="shared" si="0"/>
        <v>2402</v>
      </c>
      <c r="R15" s="473">
        <f t="shared" si="1"/>
        <v>141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</row>
    <row r="16" spans="1:46" ht="12" customHeight="1" x14ac:dyDescent="0.3">
      <c r="A16" s="19">
        <v>13</v>
      </c>
      <c r="B16" s="24" t="s">
        <v>37</v>
      </c>
      <c r="C16" s="275"/>
      <c r="D16" s="350">
        <f>SUM('KEC. RAMBANG'!G11:J11)</f>
        <v>1</v>
      </c>
      <c r="E16" s="446">
        <f>SUM('KEC. RAMBANG'!G15:J15)</f>
        <v>0</v>
      </c>
      <c r="F16" s="446">
        <f>SUM('KEC. RAMBANG'!G19:J19)</f>
        <v>0</v>
      </c>
      <c r="G16" s="446">
        <f>SUM('KEC. RAMBANG'!G23:J23)</f>
        <v>0</v>
      </c>
      <c r="H16" s="446">
        <f>SUM('KEC. RAMBANG'!G27:J27)</f>
        <v>0</v>
      </c>
      <c r="I16" s="446">
        <f>SUM('KEC. RAMBANG'!G31:J31)</f>
        <v>1</v>
      </c>
      <c r="J16" s="446">
        <f>SUM('KEC. RAMBANG'!G35:J35)</f>
        <v>0</v>
      </c>
      <c r="K16" s="446">
        <f>SUM('KEC. RAMBANG'!G39:J39)</f>
        <v>0</v>
      </c>
      <c r="L16" s="446">
        <f t="shared" si="3"/>
        <v>2</v>
      </c>
      <c r="M16" s="467">
        <f>SUM('KEC. RAMBANG'!G40)</f>
        <v>121</v>
      </c>
      <c r="N16" s="472">
        <f>SUM('KEC. RAMBANG'!H40)</f>
        <v>22</v>
      </c>
      <c r="O16" s="467">
        <f>SUM('KEC. RAMBANG'!I40)</f>
        <v>0</v>
      </c>
      <c r="P16" s="472">
        <f>SUM('KEC. RAMBANG'!J40)</f>
        <v>0</v>
      </c>
      <c r="Q16" s="467">
        <f t="shared" si="0"/>
        <v>121</v>
      </c>
      <c r="R16" s="473">
        <f t="shared" si="1"/>
        <v>22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</row>
    <row r="17" spans="1:46" ht="12" customHeight="1" x14ac:dyDescent="0.3">
      <c r="A17" s="19">
        <v>14</v>
      </c>
      <c r="B17" s="25" t="s">
        <v>28</v>
      </c>
      <c r="C17" s="275"/>
      <c r="D17" s="350">
        <f>SUM('KEC. M BELIDA '!G11:J11)</f>
        <v>0</v>
      </c>
      <c r="E17" s="446">
        <f>SUM('KEC. M BELIDA '!G15:J15)</f>
        <v>1</v>
      </c>
      <c r="F17" s="446">
        <f>SUM('KEC. M BELIDA '!G20:J20)</f>
        <v>2</v>
      </c>
      <c r="G17" s="446">
        <f>SUM('KEC. M BELIDA '!G24:J24)</f>
        <v>0</v>
      </c>
      <c r="H17" s="446">
        <f>SUM('KEC. M BELIDA '!G28:J28)</f>
        <v>0</v>
      </c>
      <c r="I17" s="446">
        <f>SUM('KEC. M BELIDA '!G32:J32)</f>
        <v>0</v>
      </c>
      <c r="J17" s="446">
        <f>SUM('KEC. M BELIDA '!G36:J36)</f>
        <v>0</v>
      </c>
      <c r="K17" s="446">
        <f>SUM('KEC. M BELIDA '!G40:J40)</f>
        <v>0</v>
      </c>
      <c r="L17" s="446">
        <f t="shared" si="2"/>
        <v>3</v>
      </c>
      <c r="M17" s="467">
        <f>SUM('KEC. M BELIDA '!G41)</f>
        <v>672</v>
      </c>
      <c r="N17" s="472">
        <f>SUM('KEC. M BELIDA '!H41)</f>
        <v>38</v>
      </c>
      <c r="O17" s="467">
        <f>SUM('KEC. M BELIDA '!I41)</f>
        <v>0</v>
      </c>
      <c r="P17" s="472">
        <f>SUM('KEC. M BELIDA '!J41)</f>
        <v>0</v>
      </c>
      <c r="Q17" s="467">
        <f t="shared" si="0"/>
        <v>672</v>
      </c>
      <c r="R17" s="473">
        <f t="shared" si="1"/>
        <v>38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</row>
    <row r="18" spans="1:46" ht="12" customHeight="1" x14ac:dyDescent="0.3">
      <c r="A18" s="19">
        <v>15</v>
      </c>
      <c r="B18" s="25" t="s">
        <v>29</v>
      </c>
      <c r="C18" s="275"/>
      <c r="D18" s="350">
        <f>SUM('KEC. BELIDA  DARAT '!G11:J11)</f>
        <v>0</v>
      </c>
      <c r="E18" s="446">
        <f>SUM('KEC. BELIDA  DARAT '!G15:J15)</f>
        <v>0</v>
      </c>
      <c r="F18" s="446">
        <f>SUM('KEC. BELIDA  DARAT '!G19:J19)</f>
        <v>0</v>
      </c>
      <c r="G18" s="446">
        <f>SUM('KEC. BELIDA  DARAT '!G23:J23)</f>
        <v>0</v>
      </c>
      <c r="H18" s="446">
        <f>SUM('KEC. BELIDA  DARAT '!G27:J27)</f>
        <v>0</v>
      </c>
      <c r="I18" s="446">
        <f>SUM('KEC. BELIDA  DARAT '!G31:J31)</f>
        <v>0</v>
      </c>
      <c r="J18" s="446">
        <f>SUM('KEC. BELIDA  DARAT '!G35:J35)</f>
        <v>0</v>
      </c>
      <c r="K18" s="446">
        <f>SUM('KEC. BELIDA  DARAT '!G39:J39)</f>
        <v>0</v>
      </c>
      <c r="L18" s="446">
        <f t="shared" ref="L18:L25" si="4">SUM(D18:K18)</f>
        <v>0</v>
      </c>
      <c r="M18" s="467">
        <f>SUM('KEC. BELIDA  DARAT '!G40)</f>
        <v>0</v>
      </c>
      <c r="N18" s="472">
        <f>SUM('KEC. BELIDA  DARAT '!H40)</f>
        <v>0</v>
      </c>
      <c r="O18" s="467">
        <f>SUM('KEC. BELIDA  DARAT '!I40)</f>
        <v>0</v>
      </c>
      <c r="P18" s="472">
        <f>SUM('KEC. BELIDA  DARAT '!J40)</f>
        <v>0</v>
      </c>
      <c r="Q18" s="467">
        <f t="shared" si="0"/>
        <v>0</v>
      </c>
      <c r="R18" s="473">
        <f t="shared" si="1"/>
        <v>0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</row>
    <row r="19" spans="1:46" ht="12" customHeight="1" x14ac:dyDescent="0.3">
      <c r="A19" s="19">
        <v>16</v>
      </c>
      <c r="B19" s="25" t="s">
        <v>30</v>
      </c>
      <c r="C19" s="275"/>
      <c r="D19" s="350">
        <f>SUM('KEC. GELUMBANG'!G17:J17)</f>
        <v>6</v>
      </c>
      <c r="E19" s="446">
        <f>SUM('KEC. GELUMBANG'!G23:J23)</f>
        <v>3</v>
      </c>
      <c r="F19" s="446">
        <f>SUM('KEC. GELUMBANG'!G28:J28)</f>
        <v>2</v>
      </c>
      <c r="G19" s="446">
        <f>SUM('KEC. GELUMBANG'!G33:J33)</f>
        <v>2</v>
      </c>
      <c r="H19" s="446">
        <f>SUM('KEC. GELUMBANG'!G37:J37)</f>
        <v>0</v>
      </c>
      <c r="I19" s="446">
        <f>SUM('KEC. GELUMBANG'!G59:J59)</f>
        <v>3</v>
      </c>
      <c r="J19" s="446">
        <f>SUM('KEC. GELUMBANG'!G63:J63)</f>
        <v>0</v>
      </c>
      <c r="K19" s="446">
        <f>SUM('KEC. GELUMBANG'!G81:J81)</f>
        <v>15</v>
      </c>
      <c r="L19" s="446">
        <f t="shared" si="4"/>
        <v>31</v>
      </c>
      <c r="M19" s="467">
        <f>SUM('KEC. GELUMBANG'!G82)</f>
        <v>1602</v>
      </c>
      <c r="N19" s="472">
        <f>SUM('KEC. GELUMBANG'!H82)</f>
        <v>184</v>
      </c>
      <c r="O19" s="467">
        <f>SUM('KEC. GELUMBANG'!I82)</f>
        <v>0</v>
      </c>
      <c r="P19" s="472">
        <f>SUM('KEC. GELUMBANG'!J82)</f>
        <v>0</v>
      </c>
      <c r="Q19" s="467">
        <f t="shared" si="0"/>
        <v>1602</v>
      </c>
      <c r="R19" s="473">
        <f t="shared" si="1"/>
        <v>184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</row>
    <row r="20" spans="1:46" ht="12" customHeight="1" x14ac:dyDescent="0.3">
      <c r="A20" s="19">
        <v>17</v>
      </c>
      <c r="B20" s="25" t="s">
        <v>31</v>
      </c>
      <c r="C20" s="275"/>
      <c r="D20" s="350">
        <f>SUM('KEC. BENAKAT '!G12:J12)</f>
        <v>2</v>
      </c>
      <c r="E20" s="446">
        <f>SUM('KEC. BENAKAT '!G16:J16)</f>
        <v>0</v>
      </c>
      <c r="F20" s="446">
        <f>SUM('KEC. BENAKAT '!G20:J20)</f>
        <v>0</v>
      </c>
      <c r="G20" s="446">
        <f>SUM('KEC. BENAKAT '!G24:J24)</f>
        <v>0</v>
      </c>
      <c r="H20" s="446">
        <f>SUM('KEC. BENAKAT '!G28:J28)</f>
        <v>0</v>
      </c>
      <c r="I20" s="446">
        <f>SUM('KEC. BENAKAT '!G32:J32)</f>
        <v>0</v>
      </c>
      <c r="J20" s="446">
        <f>SUM('KEC. BENAKAT '!G36:J36)</f>
        <v>0</v>
      </c>
      <c r="K20" s="446">
        <f>SUM('KEC. BENAKAT '!G40:J40)</f>
        <v>0</v>
      </c>
      <c r="L20" s="446">
        <f t="shared" si="4"/>
        <v>2</v>
      </c>
      <c r="M20" s="467">
        <f>SUM('KEC. BENAKAT '!G41)</f>
        <v>141</v>
      </c>
      <c r="N20" s="472">
        <f>SUM('KEC. BENAKAT '!H41)</f>
        <v>24</v>
      </c>
      <c r="O20" s="467">
        <f>SUM('KEC. BENAKAT '!I41)</f>
        <v>0</v>
      </c>
      <c r="P20" s="472">
        <f>SUM('KEC. BENAKAT '!J41)</f>
        <v>0</v>
      </c>
      <c r="Q20" s="467">
        <f t="shared" si="0"/>
        <v>141</v>
      </c>
      <c r="R20" s="473">
        <f t="shared" si="1"/>
        <v>24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</row>
    <row r="21" spans="1:46" ht="12" customHeight="1" x14ac:dyDescent="0.3">
      <c r="A21" s="19">
        <v>18</v>
      </c>
      <c r="B21" s="25" t="s">
        <v>32</v>
      </c>
      <c r="C21" s="275"/>
      <c r="D21" s="350">
        <f>SUM('KEC. LUBAI '!G11:J11)</f>
        <v>0</v>
      </c>
      <c r="E21" s="446">
        <f>SUM('KEC. LUBAI '!G15:J15)</f>
        <v>1</v>
      </c>
      <c r="F21" s="446">
        <f>SUM('KEC. LUBAI '!G22:J22)</f>
        <v>4</v>
      </c>
      <c r="G21" s="446">
        <f>SUM('KEC. LUBAI '!G26:J26)</f>
        <v>0</v>
      </c>
      <c r="H21" s="446">
        <f>SUM('KEC. LUBAI '!G30:J30)</f>
        <v>0</v>
      </c>
      <c r="I21" s="446">
        <f>SUM('KEC. LUBAI '!G36:J36)</f>
        <v>2</v>
      </c>
      <c r="J21" s="446">
        <f>SUM('KEC. LUBAI '!G40:J40)</f>
        <v>0</v>
      </c>
      <c r="K21" s="446">
        <f>SUM('KEC. LUBAI '!G44:J44)</f>
        <v>0</v>
      </c>
      <c r="L21" s="446">
        <f t="shared" si="4"/>
        <v>7</v>
      </c>
      <c r="M21" s="467">
        <f>SUM('KEC. LUBAI '!G45)</f>
        <v>520</v>
      </c>
      <c r="N21" s="472">
        <f>SUM('KEC. LUBAI '!H45)</f>
        <v>23</v>
      </c>
      <c r="O21" s="467">
        <f>SUM('KEC. LUBAI '!I45)</f>
        <v>0</v>
      </c>
      <c r="P21" s="472">
        <f>SUM('KEC. LUBAI '!J45)</f>
        <v>0</v>
      </c>
      <c r="Q21" s="467">
        <f t="shared" si="0"/>
        <v>520</v>
      </c>
      <c r="R21" s="473">
        <f t="shared" si="1"/>
        <v>23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</row>
    <row r="22" spans="1:46" ht="12" customHeight="1" x14ac:dyDescent="0.3">
      <c r="A22" s="19">
        <v>19</v>
      </c>
      <c r="B22" s="25" t="s">
        <v>33</v>
      </c>
      <c r="C22" s="275"/>
      <c r="D22" s="350">
        <f>SUM('KEC. LUBAI  ULU '!G12:J12)</f>
        <v>1</v>
      </c>
      <c r="E22" s="446">
        <f>SUM('KEC. LUBAI  ULU '!G16:J16)</f>
        <v>0</v>
      </c>
      <c r="F22" s="446">
        <f>SUM('KEC. LUBAI  ULU '!G20:J20)</f>
        <v>1</v>
      </c>
      <c r="G22" s="446">
        <f>SUM('KEC. LUBAI  ULU '!G24:J24)</f>
        <v>1</v>
      </c>
      <c r="H22" s="446">
        <f>SUM('KEC. LUBAI  ULU '!G28:J28)</f>
        <v>0</v>
      </c>
      <c r="I22" s="446">
        <f>SUM('KEC. LUBAI  ULU '!G32:J32)</f>
        <v>1</v>
      </c>
      <c r="J22" s="446">
        <f>SUM('KEC. LUBAI  ULU '!G36:J36)</f>
        <v>0</v>
      </c>
      <c r="K22" s="446">
        <f>SUM('KEC. LUBAI  ULU '!G40:J40)</f>
        <v>1</v>
      </c>
      <c r="L22" s="446">
        <f t="shared" si="4"/>
        <v>5</v>
      </c>
      <c r="M22" s="467">
        <f>SUM('KEC. LUBAI  ULU '!G41)</f>
        <v>1001</v>
      </c>
      <c r="N22" s="472">
        <f>SUM('KEC. LUBAI  ULU '!H41)</f>
        <v>67</v>
      </c>
      <c r="O22" s="467">
        <f>SUM('KEC. LUBAI  ULU '!I41)</f>
        <v>0</v>
      </c>
      <c r="P22" s="472">
        <f>SUM('KEC. LUBAI  ULU '!J41)</f>
        <v>0</v>
      </c>
      <c r="Q22" s="467">
        <f t="shared" si="0"/>
        <v>1001</v>
      </c>
      <c r="R22" s="473">
        <f t="shared" si="1"/>
        <v>67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</row>
    <row r="23" spans="1:46" ht="12" customHeight="1" x14ac:dyDescent="0.3">
      <c r="A23" s="19">
        <v>20</v>
      </c>
      <c r="B23" s="25" t="s">
        <v>34</v>
      </c>
      <c r="C23" s="275"/>
      <c r="D23" s="350">
        <f>SUM('KEC. LEMBAK '!G11:J11)</f>
        <v>0</v>
      </c>
      <c r="E23" s="446">
        <f>SUM('KEC. LEMBAK '!G15:J15)</f>
        <v>1</v>
      </c>
      <c r="F23" s="446">
        <f>SUM('KEC. LEMBAK '!G21:J21)</f>
        <v>3</v>
      </c>
      <c r="G23" s="446">
        <f>SUM('KEC. LEMBAK '!G26:J26)</f>
        <v>2</v>
      </c>
      <c r="H23" s="446">
        <f>SUM('KEC. LEMBAK '!G30:J30)</f>
        <v>0</v>
      </c>
      <c r="I23" s="446">
        <f>SUM('KEC. LEMBAK '!G38:J38)</f>
        <v>3</v>
      </c>
      <c r="J23" s="446">
        <f>SUM('KEC. LEMBAK '!G42:J42)</f>
        <v>0</v>
      </c>
      <c r="K23" s="446">
        <f>SUM('KEC. LEMBAK '!G49:J49)</f>
        <v>4</v>
      </c>
      <c r="L23" s="446">
        <f t="shared" si="4"/>
        <v>13</v>
      </c>
      <c r="M23" s="467">
        <f>SUM('KEC. LEMBAK '!G50)</f>
        <v>702</v>
      </c>
      <c r="N23" s="472">
        <f>SUM('KEC. LEMBAK '!H50)</f>
        <v>152</v>
      </c>
      <c r="O23" s="467">
        <f>SUM('KEC. LEMBAK '!I50)</f>
        <v>0</v>
      </c>
      <c r="P23" s="472">
        <f>SUM('KEC. LEMBAK '!J50)</f>
        <v>0</v>
      </c>
      <c r="Q23" s="467">
        <f t="shared" si="0"/>
        <v>702</v>
      </c>
      <c r="R23" s="473">
        <f t="shared" si="1"/>
        <v>152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</row>
    <row r="24" spans="1:46" ht="12" customHeight="1" x14ac:dyDescent="0.3">
      <c r="A24" s="19">
        <v>21</v>
      </c>
      <c r="B24" s="25" t="s">
        <v>35</v>
      </c>
      <c r="C24" s="275"/>
      <c r="D24" s="350">
        <f>SUM('KEC. KELEKAR '!G12:J12)</f>
        <v>2</v>
      </c>
      <c r="E24" s="446">
        <f>SUM('KEC. KELEKAR '!G16:J16)</f>
        <v>0</v>
      </c>
      <c r="F24" s="446">
        <f>SUM('KEC. KELEKAR '!G20:J20)</f>
        <v>0</v>
      </c>
      <c r="G24" s="446">
        <f>SUM('KEC. KELEKAR '!G24:J24)</f>
        <v>0</v>
      </c>
      <c r="H24" s="446">
        <f>SUM('KEC. KELEKAR '!G28:J28)</f>
        <v>0</v>
      </c>
      <c r="I24" s="446">
        <f>SUM('KEC. KELEKAR '!G32:J32)</f>
        <v>0</v>
      </c>
      <c r="J24" s="446">
        <f>SUM('KEC. KELEKAR '!G36:J36)</f>
        <v>0</v>
      </c>
      <c r="K24" s="446">
        <f>SUM('KEC. KELEKAR '!G40:J40)</f>
        <v>0</v>
      </c>
      <c r="L24" s="446">
        <f t="shared" si="4"/>
        <v>2</v>
      </c>
      <c r="M24" s="467">
        <f>SUM('KEC. KELEKAR '!G41)</f>
        <v>177</v>
      </c>
      <c r="N24" s="472">
        <f>SUM('KEC. KELEKAR '!H41)</f>
        <v>6</v>
      </c>
      <c r="O24" s="467">
        <f>SUM('KEC. KELEKAR '!I41)</f>
        <v>0</v>
      </c>
      <c r="P24" s="472">
        <f>SUM('KEC. KELEKAR '!J41)</f>
        <v>0</v>
      </c>
      <c r="Q24" s="467">
        <f t="shared" si="0"/>
        <v>177</v>
      </c>
      <c r="R24" s="473">
        <f t="shared" si="1"/>
        <v>6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</row>
    <row r="25" spans="1:46" ht="12" customHeight="1" x14ac:dyDescent="0.3">
      <c r="A25" s="276">
        <v>22</v>
      </c>
      <c r="B25" s="272" t="s">
        <v>36</v>
      </c>
      <c r="C25" s="277"/>
      <c r="D25" s="351">
        <f>SUM('KEC. SUNGAI ROTAN '!G13:J13)</f>
        <v>3</v>
      </c>
      <c r="E25" s="447">
        <f>SUM('KEC. SUNGAI ROTAN '!G17:J17)</f>
        <v>0</v>
      </c>
      <c r="F25" s="447">
        <f>SUM('KEC. SUNGAI ROTAN '!G21:J21)</f>
        <v>0</v>
      </c>
      <c r="G25" s="447">
        <f>SUM('KEC. SUNGAI ROTAN '!G25:J25)</f>
        <v>0</v>
      </c>
      <c r="H25" s="447">
        <f>SUM('KEC. SUNGAI ROTAN '!G29:J29)</f>
        <v>0</v>
      </c>
      <c r="I25" s="447">
        <f>SUM('KEC. SUNGAI ROTAN '!G33:J33)</f>
        <v>0</v>
      </c>
      <c r="J25" s="447">
        <f>SUM('KEC. SUNGAI ROTAN '!G37:J37)</f>
        <v>0</v>
      </c>
      <c r="K25" s="447">
        <f>SUM('KEC. SUNGAI ROTAN '!G41:J41)</f>
        <v>0</v>
      </c>
      <c r="L25" s="447">
        <f t="shared" si="4"/>
        <v>3</v>
      </c>
      <c r="M25" s="466">
        <f>SUM('KEC. SUNGAI ROTAN '!G42)</f>
        <v>281</v>
      </c>
      <c r="N25" s="474">
        <f>SUM('KEC. SUNGAI ROTAN '!H42)</f>
        <v>60</v>
      </c>
      <c r="O25" s="466">
        <f>SUM('KEC. SUNGAI ROTAN '!I42)</f>
        <v>0</v>
      </c>
      <c r="P25" s="474">
        <f>SUM('KEC. SUNGAI ROTAN '!J42)</f>
        <v>0</v>
      </c>
      <c r="Q25" s="475">
        <f t="shared" si="0"/>
        <v>281</v>
      </c>
      <c r="R25" s="476">
        <f t="shared" si="1"/>
        <v>60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</row>
    <row r="26" spans="1:46" ht="12" customHeight="1" x14ac:dyDescent="0.3">
      <c r="A26" s="758" t="s">
        <v>1205</v>
      </c>
      <c r="B26" s="766"/>
      <c r="C26" s="759"/>
      <c r="D26" s="768">
        <f t="shared" ref="D26:K26" si="5">SUM(D4:D25)</f>
        <v>20</v>
      </c>
      <c r="E26" s="754">
        <f t="shared" si="5"/>
        <v>40</v>
      </c>
      <c r="F26" s="754">
        <f t="shared" si="5"/>
        <v>19</v>
      </c>
      <c r="G26" s="754">
        <f t="shared" si="5"/>
        <v>21</v>
      </c>
      <c r="H26" s="754">
        <f t="shared" si="5"/>
        <v>23</v>
      </c>
      <c r="I26" s="754">
        <f t="shared" si="5"/>
        <v>75</v>
      </c>
      <c r="J26" s="754">
        <f t="shared" si="5"/>
        <v>20</v>
      </c>
      <c r="K26" s="754">
        <f t="shared" si="5"/>
        <v>387</v>
      </c>
      <c r="L26" s="754">
        <f>SUM(L4:L25)</f>
        <v>605</v>
      </c>
      <c r="M26" s="468">
        <f>SUM(M4:M25)</f>
        <v>43306</v>
      </c>
      <c r="N26" s="477">
        <f>SUM(N4:N25)</f>
        <v>4209</v>
      </c>
      <c r="O26" s="468">
        <f t="shared" ref="O26:R26" si="6">SUM(O4:O25)</f>
        <v>368</v>
      </c>
      <c r="P26" s="477">
        <f t="shared" si="6"/>
        <v>9</v>
      </c>
      <c r="Q26" s="468">
        <f t="shared" si="6"/>
        <v>43674</v>
      </c>
      <c r="R26" s="468">
        <f t="shared" si="6"/>
        <v>4218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</row>
    <row r="27" spans="1:46" s="441" customFormat="1" ht="12" customHeight="1" x14ac:dyDescent="0.25">
      <c r="A27" s="762"/>
      <c r="B27" s="767"/>
      <c r="C27" s="763"/>
      <c r="D27" s="769"/>
      <c r="E27" s="755"/>
      <c r="F27" s="755"/>
      <c r="G27" s="755"/>
      <c r="H27" s="755"/>
      <c r="I27" s="755"/>
      <c r="J27" s="755"/>
      <c r="K27" s="755"/>
      <c r="L27" s="755"/>
      <c r="M27" s="764">
        <f>SUM(M26,N26)</f>
        <v>47515</v>
      </c>
      <c r="N27" s="765"/>
      <c r="O27" s="764">
        <f>SUM(O26,P26)</f>
        <v>377</v>
      </c>
      <c r="P27" s="765"/>
      <c r="Q27" s="764">
        <f>SUM(Q26,R26)</f>
        <v>47892</v>
      </c>
      <c r="R27" s="765"/>
    </row>
    <row r="28" spans="1:46" s="442" customFormat="1" ht="12" customHeight="1" x14ac:dyDescent="0.25">
      <c r="A28" s="758" t="s">
        <v>941</v>
      </c>
      <c r="B28" s="759"/>
      <c r="C28" s="439" t="s">
        <v>1</v>
      </c>
      <c r="D28" s="481">
        <f>SUM('KEC. M.ENIM '!G11,'KEC. LAWANG KIDUL '!G10,'KEC. TANJUNG AGUNG '!G10,'KEC. PANANG ENIM'!G10,'KEC. SDL '!G10,'KEC. SDU '!G10,'KEC. SDT'!G10,'KEC. UJAN MAS'!G10,'KEC. GUNUNG MEGANG '!G10,'KEC. BELIMBING '!G11,'EMPAT PETULAI DANGKU'!G10,'KEC. RAMBANG NIRU'!G12,'KEC. RAMBANG'!G10,'KEC. M BELIDA '!G10,'KEC. BELIDA  DARAT '!G10,'KEC. GELUMBANG'!G16,'KEC. BENAKAT '!G11,'KEC. LUBAI '!G10,'KEC. LUBAI  ULU '!G11,'KEC. LEMBAK '!G10,'KEC. KELEKAR '!G11,'KEC. SUNGAI ROTAN '!G12)</f>
        <v>2825</v>
      </c>
      <c r="E28" s="482">
        <f>SUM('KEC. M.ENIM '!G20,'KEC. LAWANG KIDUL '!G22,'KEC. TANJUNG AGUNG '!G23,'KEC. PANANG ENIM'!G14,'KEC. SDL '!G14,'KEC. SDU '!G14,'KEC. SDT'!G14,'KEC. UJAN MAS'!G14,'KEC. GUNUNG MEGANG '!G17,'KEC. BELIMBING '!G15,'EMPAT PETULAI DANGKU'!G15,'KEC. RAMBANG NIRU'!G17,'KEC. RAMBANG'!G14,'KEC. M BELIDA '!G14,'KEC. BELIDA  DARAT '!G14,'KEC. GELUMBANG'!G22,'KEC. BENAKAT '!G15,'KEC. LUBAI '!G14,'KEC. LUBAI  ULU '!G15,'KEC. LEMBAK '!G14,'KEC. KELEKAR '!G15,'KEC. SUNGAI ROTAN '!G16)</f>
        <v>13002</v>
      </c>
      <c r="F28" s="482">
        <f>SUM('KEC. M.ENIM '!G26,'KEC. LAWANG KIDUL '!G27,'KEC. TANJUNG AGUNG '!G27,'KEC. PANANG ENIM'!G18,'KEC. SDL '!G18,'KEC. SDU '!G18,'KEC. SDT'!G18,'KEC. UJAN MAS'!G18,'KEC. GUNUNG MEGANG '!G23,'KEC. BELIMBING '!G19,'EMPAT PETULAI DANGKU'!G19,'KEC. RAMBANG NIRU'!G21,'KEC. RAMBANG'!G18,'KEC. M BELIDA '!G19,'KEC. BELIDA  DARAT '!G18,'KEC. GELUMBANG'!G27,'KEC. BENAKAT '!G19,'KEC. LUBAI '!G21,'KEC. LUBAI  ULU '!G19,'KEC. LEMBAK '!G20,'KEC. KELEKAR '!G19,'KEC. SUNGAI ROTAN '!G20)</f>
        <v>3267</v>
      </c>
      <c r="G28" s="482">
        <f>SUM('KEC. M.ENIM '!G32,'KEC. LAWANG KIDUL '!G35,'KEC. TANJUNG AGUNG '!G31,'KEC. PANANG ENIM'!G22,'KEC. SDL '!G22,'KEC. SDU '!G22,'KEC. SDT'!G22,'KEC. UJAN MAS'!G22,'KEC. GUNUNG MEGANG '!G28,'KEC. BELIMBING '!G23,'EMPAT PETULAI DANGKU'!G23,'KEC. RAMBANG NIRU'!G25,'KEC. RAMBANG'!G22,'KEC. M BELIDA '!G23,'KEC. BELIDA  DARAT '!G22,'KEC. GELUMBANG'!G32,'KEC. BENAKAT '!G23,'KEC. LUBAI '!G25,'KEC. LUBAI  ULU '!G23,'KEC. LEMBAK '!G25,'KEC. KELEKAR '!G23,'KEC. SUNGAI ROTAN '!G24)</f>
        <v>1017</v>
      </c>
      <c r="H28" s="482">
        <f>SUM('KEC. M.ENIM '!G37,'KEC. LAWANG KIDUL '!G50,'KEC. TANJUNG AGUNG '!G36,'KEC. PANANG ENIM'!G26,'KEC. SDL '!G27,'KEC. SDU '!G26,'KEC. SDT'!G26,'KEC. UJAN MAS'!G26,'KEC. GUNUNG MEGANG '!G32,'KEC. BELIMBING '!G27,'EMPAT PETULAI DANGKU'!G27,'KEC. RAMBANG NIRU'!G39,'KEC. RAMBANG'!G26,'KEC. M BELIDA '!G27,'KEC. BELIDA  DARAT '!G26,'KEC. GELUMBANG'!G36,'KEC. BENAKAT '!G27,'KEC. LUBAI '!G29,'KEC. LUBAI  ULU '!G27,'KEC. LEMBAK '!G29,'KEC. KELEKAR '!G27,'KEC. SUNGAI ROTAN '!G28)</f>
        <v>1441</v>
      </c>
      <c r="I28" s="482">
        <f>SUM('KEC. M.ENIM '!G106,'KEC. LAWANG KIDUL '!G73,'KEC. TANJUNG AGUNG '!G43,'KEC. PANANG ENIM'!G30,'KEC. SDL '!G31,'KEC. SDU '!G30,'KEC. SDT'!G30,'KEC. UJAN MAS'!G33,'KEC. GUNUNG MEGANG '!G41,'KEC. BELIMBING '!G40,'EMPAT PETULAI DANGKU'!G31,'KEC. RAMBANG NIRU'!G46,'KEC. RAMBANG'!G30,'KEC. M BELIDA '!G31,'KEC. BELIDA  DARAT '!G30,'KEC. GELUMBANG'!G58,'KEC. BENAKAT '!G31,'KEC. LUBAI '!G35,'KEC. LUBAI  ULU '!G31,'KEC. LEMBAK '!G37,'KEC. KELEKAR '!G31,'KEC. SUNGAI ROTAN '!G32)</f>
        <v>1247</v>
      </c>
      <c r="J28" s="482">
        <f>SUM('KEC. M.ENIM '!G110,'KEC. LAWANG KIDUL '!G83,'KEC. TANJUNG AGUNG '!G47,'KEC. PANANG ENIM'!G34,'KEC. SDL '!G35,'KEC. SDU '!G45,'KEC. SDT'!G34,'KEC. UJAN MAS'!G37,'KEC. GUNUNG MEGANG '!G45,'KEC. BELIMBING '!G44,'EMPAT PETULAI DANGKU'!G35,'KEC. RAMBANG NIRU'!G50,'KEC. RAMBANG'!G34,'KEC. M BELIDA '!G35,'KEC. BELIDA  DARAT '!G34,'KEC. GELUMBANG'!G62,'KEC. BENAKAT '!G35,'KEC. LUBAI '!G39,'KEC. LUBAI  ULU '!G35,'KEC. LEMBAK '!G41,'KEC. KELEKAR '!G35,'KEC. SUNGAI ROTAN '!G36)</f>
        <v>1607</v>
      </c>
      <c r="K28" s="482">
        <f>SUM('KEC. M.ENIM '!G176+'KEC. LAWANG KIDUL '!G265+'KEC. TANJUNG AGUNG '!G75+'KEC. PANANG ENIM'!G38+'KEC. SDL '!G50+'KEC. SDU '!G53+'KEC. SDT'!G38+'KEC. UJAN MAS'!G44+'KEC. GUNUNG MEGANG '!G60+'KEC. BELIMBING '!G52+'EMPAT PETULAI DANGKU'!G59+'KEC. RAMBANG NIRU'!G76+'KEC. RAMBANG'!G38+'KEC. M BELIDA '!G39+'KEC. BELIDA  DARAT '!G38+'KEC. GELUMBANG'!G80+'KEC. BENAKAT '!G39+'KEC. LUBAI '!G43+'KEC. LUBAI  ULU '!G39+'KEC. LEMBAK '!G48+'KEC. KELEKAR '!G39+'KEC. SUNGAI ROTAN '!G40)</f>
        <v>18900</v>
      </c>
      <c r="L28" s="482">
        <f>SUM(D28:K28)</f>
        <v>43306</v>
      </c>
    </row>
    <row r="29" spans="1:46" s="442" customFormat="1" ht="12" customHeight="1" x14ac:dyDescent="0.25">
      <c r="A29" s="760"/>
      <c r="B29" s="761"/>
      <c r="C29" s="439" t="s">
        <v>2</v>
      </c>
      <c r="D29" s="440">
        <f>SUM('KEC. M.ENIM '!H11,'KEC. LAWANG KIDUL '!H10,'KEC. TANJUNG AGUNG '!H10,'KEC. PANANG ENIM'!H10,'KEC. SDL '!H10,'KEC. SDU '!H10,'KEC. SDT'!H10,'KEC. UJAN MAS'!H10,'KEC. GUNUNG MEGANG '!H10,'KEC. BELIMBING '!H11,'EMPAT PETULAI DANGKU'!H10,'KEC. RAMBANG NIRU'!H12,'KEC. RAMBANG'!H10,'KEC. M BELIDA '!H10,'KEC. BELIDA  DARAT '!H10,'KEC. GELUMBANG'!H16,'KEC. BENAKAT '!H11,'KEC. LUBAI '!H10,'KEC. LUBAI  ULU '!H11,'KEC. LEMBAK '!H10,'KEC. KELEKAR '!H11,'KEC. SUNGAI ROTAN '!H12)</f>
        <v>927</v>
      </c>
      <c r="E29" s="483">
        <f>SUM('KEC. M.ENIM '!H20,'KEC. LAWANG KIDUL '!H22,'KEC. TANJUNG AGUNG '!H23,'KEC. PANANG ENIM'!H14,'KEC. SDL '!H14,'KEC. SDU '!H14,'KEC. SDT'!H14,'KEC. UJAN MAS'!H14,'KEC. GUNUNG MEGANG '!H17,'KEC. BELIMBING '!H15,'EMPAT PETULAI DANGKU'!H15,'KEC. RAMBANG NIRU'!H17,'KEC. RAMBANG'!H14,'KEC. M BELIDA '!H14,'KEC. BELIDA  DARAT '!H14,'KEC. GELUMBANG'!H22,'KEC. BENAKAT '!H15,'KEC. LUBAI '!H14,'KEC. LUBAI  ULU '!H15,'KEC. LEMBAK '!H14,'KEC. KELEKAR '!H15,'KEC. SUNGAI ROTAN '!H16)</f>
        <v>540</v>
      </c>
      <c r="F29" s="483">
        <f>SUM('KEC. M.ENIM '!H26,'KEC. LAWANG KIDUL '!H27,'KEC. TANJUNG AGUNG '!H27,'KEC. PANANG ENIM'!H18,'KEC. SDL '!H18,'KEC. SDU '!H18,'KEC. SDT'!H18,'KEC. UJAN MAS'!H18,'KEC. GUNUNG MEGANG '!H23,'KEC. BELIMBING '!H19,'EMPAT PETULAI DANGKU'!H19,'KEC. RAMBANG NIRU'!H21,'KEC. RAMBANG'!H18,'KEC. M BELIDA '!H19,'KEC. BELIDA  DARAT '!H18,'KEC. GELUMBANG'!H27,'KEC. BENAKAT '!H19,'KEC. LUBAI '!H21,'KEC. LUBAI  ULU '!H19,'KEC. LEMBAK '!H20,'KEC. KELEKAR '!H19,'KEC. SUNGAI ROTAN '!H20)</f>
        <v>328</v>
      </c>
      <c r="G29" s="483">
        <f>SUM('KEC. M.ENIM '!H32,'KEC. LAWANG KIDUL '!H35,'KEC. TANJUNG AGUNG '!H31,'KEC. PANANG ENIM'!H22,'KEC. SDL '!H22,'KEC. SDU '!H22,'KEC. SDT'!H22,'KEC. UJAN MAS'!H22,'KEC. GUNUNG MEGANG '!H28,'KEC. BELIMBING '!H23,'EMPAT PETULAI DANGKU'!H23,'KEC. RAMBANG NIRU'!H25,'KEC. RAMBANG'!H22,'KEC. M BELIDA '!H23,'KEC. BELIDA  DARAT '!H22,'KEC. GELUMBANG'!H32,'KEC. BENAKAT '!H23,'KEC. LUBAI '!H25,'KEC. LUBAI  ULU '!H23,'KEC. LEMBAK '!H25,'KEC. KELEKAR '!H23,'KEC. SUNGAI ROTAN '!H24)</f>
        <v>127</v>
      </c>
      <c r="H29" s="483">
        <f>SUM('KEC. M.ENIM '!H37,'KEC. LAWANG KIDUL '!H50,'KEC. TANJUNG AGUNG '!H36,'KEC. PANANG ENIM'!H26,'KEC. SDL '!H27,'KEC. SDU '!H26,'KEC. SDT'!H26,'KEC. UJAN MAS'!H26,'KEC. GUNUNG MEGANG '!H32,'KEC. BELIMBING '!H27,'EMPAT PETULAI DANGKU'!H27,'KEC. RAMBANG NIRU'!H39,'KEC. RAMBANG'!H26,'KEC. M BELIDA '!H27,'KEC. BELIDA  DARAT '!H26,'KEC. GELUMBANG'!H36,'KEC. BENAKAT '!H27,'KEC. LUBAI '!H29,'KEC. LUBAI  ULU '!H27,'KEC. LEMBAK '!H29,'KEC. KELEKAR '!H27,'KEC. SUNGAI ROTAN '!H28)</f>
        <v>70</v>
      </c>
      <c r="I29" s="483">
        <f>SUM('KEC. M.ENIM '!H106,'KEC. LAWANG KIDUL '!H73,'KEC. TANJUNG AGUNG '!H43,'KEC. PANANG ENIM'!H30,'KEC. SDL '!H31,'KEC. SDU '!H30,'KEC. SDT'!H30,'KEC. UJAN MAS'!H33,'KEC. GUNUNG MEGANG '!H41,'KEC. BELIMBING '!H40,'EMPAT PETULAI DANGKU'!H31,'KEC. RAMBANG NIRU'!H46,'KEC. RAMBANG'!H30,'KEC. M BELIDA '!H31,'KEC. BELIDA  DARAT '!H30,'KEC. GELUMBANG'!H58,'KEC. BENAKAT '!H31,'KEC. LUBAI '!H35,'KEC. LUBAI  ULU '!H31,'KEC. LEMBAK '!H37,'KEC. KELEKAR '!H31,'KEC. SUNGAI ROTAN '!H32)</f>
        <v>542</v>
      </c>
      <c r="J29" s="483">
        <f>SUM('KEC. M.ENIM '!H110,'KEC. LAWANG KIDUL '!H83,'KEC. TANJUNG AGUNG '!H47,'KEC. PANANG ENIM'!H34,'KEC. SDL '!H35,'KEC. SDU '!H45,'KEC. SDT'!H34,'KEC. UJAN MAS'!H37,'KEC. GUNUNG MEGANG '!H45,'KEC. BELIMBING '!H44,'EMPAT PETULAI DANGKU'!H35,'KEC. RAMBANG NIRU'!H50,'KEC. RAMBANG'!H34,'KEC. M BELIDA '!H35,'KEC. BELIDA  DARAT '!H34,'KEC. GELUMBANG'!H62,'KEC. BENAKAT '!H35,'KEC. LUBAI '!H39,'KEC. LUBAI  ULU '!H35,'KEC. LEMBAK '!H41,'KEC. KELEKAR '!H35,'KEC. SUNGAI ROTAN '!H36)</f>
        <v>37</v>
      </c>
      <c r="K29" s="483">
        <f>SUM('KEC. M.ENIM '!H176+'KEC. LAWANG KIDUL '!H265+'KEC. TANJUNG AGUNG '!H75+'KEC. PANANG ENIM'!H38+'KEC. SDL '!H50+'KEC. SDU '!H53+'KEC. SDT'!H38+'KEC. UJAN MAS'!H44+'KEC. GUNUNG MEGANG '!H60+'KEC. BELIMBING '!H52+'EMPAT PETULAI DANGKU'!H59+'KEC. RAMBANG NIRU'!H76+'KEC. RAMBANG'!H38+'KEC. M BELIDA '!H39+'KEC. BELIDA  DARAT '!H38+'KEC. GELUMBANG'!H80+'KEC. BENAKAT '!H39+'KEC. LUBAI '!H43+'KEC. LUBAI  ULU '!H39+'KEC. LEMBAK '!H48+'KEC. KELEKAR '!H39)</f>
        <v>1638</v>
      </c>
      <c r="L29" s="483">
        <f>SUM(D29:K29)</f>
        <v>4209</v>
      </c>
    </row>
    <row r="30" spans="1:46" s="442" customFormat="1" ht="12" customHeight="1" x14ac:dyDescent="0.25">
      <c r="A30" s="762"/>
      <c r="B30" s="763"/>
      <c r="C30" s="443" t="s">
        <v>926</v>
      </c>
      <c r="D30" s="484">
        <f t="shared" ref="D30:H30" si="7">SUM(D28:D29)</f>
        <v>3752</v>
      </c>
      <c r="E30" s="484">
        <f t="shared" si="7"/>
        <v>13542</v>
      </c>
      <c r="F30" s="484">
        <f t="shared" si="7"/>
        <v>3595</v>
      </c>
      <c r="G30" s="484">
        <f t="shared" si="7"/>
        <v>1144</v>
      </c>
      <c r="H30" s="484">
        <f t="shared" si="7"/>
        <v>1511</v>
      </c>
      <c r="I30" s="484">
        <f>SUM(I28:I29)</f>
        <v>1789</v>
      </c>
      <c r="J30" s="484">
        <f>SUM(J28:J29)</f>
        <v>1644</v>
      </c>
      <c r="K30" s="484">
        <f>SUM(K28:K29)</f>
        <v>20538</v>
      </c>
      <c r="L30" s="484">
        <f>SUM(L28:L29)</f>
        <v>47515</v>
      </c>
    </row>
    <row r="31" spans="1:46" s="442" customFormat="1" ht="12" customHeight="1" x14ac:dyDescent="0.25">
      <c r="A31" s="758" t="s">
        <v>942</v>
      </c>
      <c r="B31" s="759"/>
      <c r="C31" s="439" t="s">
        <v>1</v>
      </c>
      <c r="D31" s="440">
        <f>SUM('KEC. M.ENIM '!I11,'KEC. LAWANG KIDUL '!I10,'KEC. TANJUNG AGUNG '!I10,'KEC. PANANG ENIM'!I10,'KEC. SDL '!I10,'KEC. SDU '!I10,'KEC. SDT'!I10,'KEC. UJAN MAS'!I10,'KEC. GUNUNG MEGANG '!I10,'KEC. BELIMBING '!I11,'EMPAT PETULAI DANGKU'!I10,'KEC. RAMBANG NIRU'!I12,'KEC. RAMBANG'!I10,'KEC. M BELIDA '!I10,'KEC. BELIDA  DARAT '!I10,'KEC. GELUMBANG'!I16,'KEC. BENAKAT '!I11,'KEC. LUBAI '!I10,'KEC. LUBAI  ULU '!I11,'KEC. LEMBAK '!I10,'KEC. KELEKAR '!I11,'KEC. SUNGAI ROTAN '!I12)</f>
        <v>22</v>
      </c>
      <c r="E31" s="483">
        <f>SUM('KEC. M.ENIM '!I20,'KEC. LAWANG KIDUL '!I22,'KEC. TANJUNG AGUNG '!I23,'KEC. PANANG ENIM'!I14,'KEC. SDL '!I14,'KEC. SDU '!I14,'KEC. SDT'!I14,'KEC. UJAN MAS'!I14,'KEC. GUNUNG MEGANG '!I17,'KEC. BELIMBING '!I15,'EMPAT PETULAI DANGKU'!I15,'KEC. RAMBANG NIRU'!I17,'KEC. RAMBANG'!I14,'KEC. M BELIDA '!I14,'KEC. BELIDA  DARAT '!I14,'KEC. GELUMBANG'!I22,'KEC. BENAKAT '!I15,'KEC. LUBAI '!I14,'KEC. LUBAI  ULU '!I15,'KEC. LEMBAK '!I14,'KEC. KELEKAR '!I15,'KEC. SUNGAI ROTAN '!I16)</f>
        <v>5</v>
      </c>
      <c r="F31" s="483">
        <f>SUM('KEC. M.ENIM '!I26,'KEC. LAWANG KIDUL '!I27,'KEC. TANJUNG AGUNG '!I27,'KEC. PANANG ENIM'!I18,'KEC. SDL '!I18,'KEC. SDU '!I18,'KEC. SDT'!I18,'KEC. UJAN MAS'!I18,'KEC. GUNUNG MEGANG '!I23,'KEC. BELIMBING '!I19,'EMPAT PETULAI DANGKU'!I19,'KEC. RAMBANG NIRU'!I21,'KEC. RAMBANG'!I18,'KEC. M BELIDA '!I19,'KEC. BELIDA  DARAT '!I18,'KEC. GELUMBANG'!I27,'KEC. BENAKAT '!I19,'KEC. LUBAI '!I21,'KEC. LUBAI  ULU '!I19,'KEC. LEMBAK '!I20,'KEC. KELEKAR '!I19,'KEC. SUNGAI ROTAN '!I20)</f>
        <v>15</v>
      </c>
      <c r="G31" s="483">
        <f>SUM('KEC. M.ENIM '!I32,'KEC. LAWANG KIDUL '!I35,'KEC. TANJUNG AGUNG '!I31,'KEC. PANANG ENIM'!I22,'KEC. SDL '!I22,'KEC. SDU '!I22,'KEC. SDT'!I22,'KEC. UJAN MAS'!I22,'KEC. GUNUNG MEGANG '!I28,'KEC. BELIMBING '!I23,'EMPAT PETULAI DANGKU'!I23,'KEC. RAMBANG NIRU'!I25,'KEC. RAMBANG'!I22,'KEC. M BELIDA '!I23,'KEC. BELIDA  DARAT '!I22,'KEC. GELUMBANG'!I32,'KEC. BENAKAT '!I23,'KEC. LUBAI '!I25,'KEC. LUBAI  ULU '!I23,'KEC. LEMBAK '!I25,'KEC. KELEKAR '!I23,'KEC. SUNGAI ROTAN '!I24,)</f>
        <v>103</v>
      </c>
      <c r="H31" s="483">
        <f>SUM('KEC. M.ENIM '!I37,'KEC. LAWANG KIDUL '!I50,'KEC. TANJUNG AGUNG '!I36,'KEC. PANANG ENIM'!I26,'KEC. SDL '!I27,'KEC. SDU '!I26,'KEC. SDT'!I26,'KEC. UJAN MAS'!I26,'KEC. GUNUNG MEGANG '!I32,'KEC. BELIMBING '!I27,'EMPAT PETULAI DANGKU'!I27,'KEC. RAMBANG NIRU'!I39,'KEC. RAMBANG'!I26,'KEC. M BELIDA '!I27,'KEC. BELIDA  DARAT '!I26,'KEC. GELUMBANG'!I36,'KEC. BENAKAT '!I27,'KEC. LUBAI '!I29,'KEC. LUBAI  ULU '!I27,'KEC. LEMBAK '!I29,'KEC. KELEKAR '!I27,'KEC. SUNGAI ROTAN '!I28)</f>
        <v>161</v>
      </c>
      <c r="I31" s="483">
        <f>SUM('KEC. M.ENIM '!I106,'KEC. LAWANG KIDUL '!I73,'KEC. TANJUNG AGUNG '!I43,'KEC. PANANG ENIM'!I30,'KEC. SDL '!I31,'KEC. SDU '!I30,'KEC. SDT'!I30,'KEC. UJAN MAS'!I33,'KEC. GUNUNG MEGANG '!I41,'KEC. BELIMBING '!I40,'EMPAT PETULAI DANGKU'!I31,'KEC. RAMBANG NIRU'!I46,'KEC. RAMBANG'!I30,'KEC. M BELIDA '!I31,'KEC. BELIDA  DARAT '!I30,'KEC. GELUMBANG'!I58,'KEC. BENAKAT '!I31,'KEC. LUBAI '!I35,'KEC. LUBAI  ULU '!I31,'KEC. LEMBAK '!I37,'KEC. KELEKAR '!I31,'KEC. SUNGAI ROTAN '!I32)</f>
        <v>0</v>
      </c>
      <c r="J31" s="483">
        <f>SUM('KEC. M.ENIM '!I110,'KEC. LAWANG KIDUL '!I83,'KEC. TANJUNG AGUNG '!I47,'KEC. PANANG ENIM'!I34,'KEC. SDL '!I35,'KEC. SDU '!I45,'KEC. SDT'!I34,'KEC. UJAN MAS'!I37,'KEC. GUNUNG MEGANG '!I45,'KEC. BELIMBING '!I44,'EMPAT PETULAI DANGKU'!I35,'KEC. RAMBANG NIRU'!I50,'KEC. RAMBANG'!I34,'KEC. M BELIDA '!I35,'KEC. BELIDA  DARAT '!I34,'KEC. GELUMBANG'!I62,'KEC. BENAKAT '!I35,'KEC. LUBAI '!I39,'KEC. LUBAI  ULU '!I35,'KEC. LEMBAK '!I41,'KEC. KELEKAR '!I35,'KEC. SUNGAI ROTAN '!I36)</f>
        <v>0</v>
      </c>
      <c r="K31" s="483">
        <f>SUM('KEC. M.ENIM '!I176+'KEC. LAWANG KIDUL '!I265+'KEC. TANJUNG AGUNG '!I75+'KEC. PANANG ENIM'!I38+'KEC. SDL '!I50+'KEC. SDU '!I53+'KEC. SDT'!I38+'KEC. UJAN MAS'!I44+'KEC. GUNUNG MEGANG '!I60+'KEC. BELIMBING '!I52+'EMPAT PETULAI DANGKU'!I59+'KEC. RAMBANG NIRU'!I76+'KEC. RAMBANG'!I38+'KEC. M BELIDA '!I39+'KEC. BELIDA  DARAT '!I38+'KEC. GELUMBANG'!I80+'KEC. BENAKAT '!I39+'KEC. LUBAI '!I43+'KEC. LUBAI  ULU '!I39+'KEC. KELEKAR '!I39+'KEC. SUNGAI ROTAN '!I40)</f>
        <v>62</v>
      </c>
      <c r="L31" s="483">
        <f>SUM(D31:K31)</f>
        <v>368</v>
      </c>
    </row>
    <row r="32" spans="1:46" s="442" customFormat="1" ht="12" customHeight="1" x14ac:dyDescent="0.25">
      <c r="A32" s="760"/>
      <c r="B32" s="761"/>
      <c r="C32" s="439" t="s">
        <v>2</v>
      </c>
      <c r="D32" s="440">
        <f>SUM('KEC. M.ENIM '!J11,'KEC. LAWANG KIDUL '!J10,'KEC. TANJUNG AGUNG '!J10,'KEC. PANANG ENIM'!J10,'KEC. SDL '!J10,'KEC. SDU '!J10,'KEC. SDT'!J10,'KEC. UJAN MAS'!J10,'KEC. GUNUNG MEGANG '!J10,'KEC. BELIMBING '!J11,'EMPAT PETULAI DANGKU'!J10,'KEC. RAMBANG NIRU'!J12,'KEC. RAMBANG'!J10,'KEC. M BELIDA '!J10,'KEC. BELIDA  DARAT '!J10,'KEC. GELUMBANG'!J16,'KEC. BENAKAT '!J11,'KEC. LUBAI '!J10,'KEC. LUBAI  ULU '!J11,'KEC. LEMBAK '!J10,'KEC. KELEKAR '!J11,'KEC. SUNGAI ROTAN '!J12)</f>
        <v>1</v>
      </c>
      <c r="E32" s="483">
        <f>SUM('KEC. M.ENIM '!J20,'KEC. LAWANG KIDUL '!J22,'KEC. TANJUNG AGUNG '!J23,'KEC. PANANG ENIM'!J14,'KEC. SDL '!J14,'KEC. SDU '!J14,'KEC. SDT'!J14,'KEC. UJAN MAS'!J14,'KEC. GUNUNG MEGANG '!J17,'KEC. BELIMBING '!J15,'EMPAT PETULAI DANGKU'!J15,'KEC. RAMBANG NIRU'!J17,'KEC. RAMBANG'!J14,'KEC. M BELIDA '!J14,'KEC. BELIDA  DARAT '!J14,'KEC. GELUMBANG'!J22,'KEC. BENAKAT '!J15,'KEC. LUBAI '!J14,'KEC. LUBAI  ULU '!J15,'KEC. LEMBAK '!J14,'KEC. KELEKAR '!J15,'KEC. SUNGAI ROTAN '!J16)</f>
        <v>0</v>
      </c>
      <c r="F32" s="483">
        <f>SUM('KEC. M.ENIM '!J26,'KEC. LAWANG KIDUL '!J27,'KEC. TANJUNG AGUNG '!J27,'KEC. PANANG ENIM'!J18,'KEC. SDL '!J18,'KEC. SDU '!J18,'KEC. SDT'!J18,'KEC. UJAN MAS'!J18,'KEC. GUNUNG MEGANG '!J23,'KEC. BELIMBING '!J19,'EMPAT PETULAI DANGKU'!J19,'KEC. RAMBANG NIRU'!J21,'KEC. RAMBANG'!J18,'KEC. M BELIDA '!J19,'KEC. BELIDA  DARAT '!J18,'KEC. GELUMBANG'!J27,'KEC. BENAKAT '!J19,'KEC. LUBAI '!J21,'KEC. LUBAI  ULU '!J19,'KEC. LEMBAK '!J20,'KEC. KELEKAR '!J19,'KEC. SUNGAI ROTAN '!J20)</f>
        <v>0</v>
      </c>
      <c r="G32" s="483">
        <f>SUM('KEC. M.ENIM '!J32,'KEC. LAWANG KIDUL '!J35,'KEC. TANJUNG AGUNG '!J31,'KEC. PANANG ENIM'!J22,'KEC. SDL '!J22,'KEC. SDU '!J22,'KEC. SDT'!J22,'KEC. UJAN MAS'!J22,'KEC. GUNUNG MEGANG '!J28,'KEC. BELIMBING '!J23,'EMPAT PETULAI DANGKU'!J23,'KEC. RAMBANG NIRU'!J25,'KEC. RAMBANG'!J22,'KEC. M BELIDA '!J23,'KEC. BELIDA  DARAT '!J22,'KEC. GELUMBANG'!J32,'KEC. BENAKAT '!J23,'KEC. LUBAI '!J25,'KEC. LUBAI  ULU '!J23,'KEC. LEMBAK '!J25,'KEC. KELEKAR '!J23,'KEC. SUNGAI ROTAN '!J24)</f>
        <v>3</v>
      </c>
      <c r="H32" s="483">
        <f>SUM('KEC. M.ENIM '!J37,'KEC. LAWANG KIDUL '!J50,'KEC. TANJUNG AGUNG '!J36,'KEC. PANANG ENIM'!J26,'KEC. SDL '!J27,'KEC. SDU '!J26,'KEC. SDT'!J26,'KEC. UJAN MAS'!J26,'KEC. GUNUNG MEGANG '!J32,'KEC. BELIMBING '!J27,'EMPAT PETULAI DANGKU'!J27,'KEC. RAMBANG NIRU'!J39,'KEC. RAMBANG'!J26,'KEC. M BELIDA '!J27,'KEC. BELIDA  DARAT '!J26,'KEC. GELUMBANG'!J36,'KEC. BENAKAT '!J27,'KEC. LUBAI '!J29,'KEC. LUBAI  ULU '!J27,'KEC. LEMBAK '!J29,'KEC. KELEKAR '!J27,'KEC. SUNGAI ROTAN '!J28)</f>
        <v>1</v>
      </c>
      <c r="I32" s="483">
        <f>SUM('KEC. M.ENIM '!J106,'KEC. LAWANG KIDUL '!J73,'KEC. TANJUNG AGUNG '!J43,'KEC. PANANG ENIM'!J30,'KEC. SDL '!J31,'KEC. SDU '!J30,'KEC. SDT'!J30,'KEC. UJAN MAS'!J33,'KEC. GUNUNG MEGANG '!J41,'KEC. BELIMBING '!J40,'EMPAT PETULAI DANGKU'!J31,'KEC. RAMBANG NIRU'!J46,'KEC. RAMBANG'!J30,'KEC. M BELIDA '!J31,'KEC. BELIDA  DARAT '!J30,'KEC. GELUMBANG'!J58,'KEC. BENAKAT '!J31,'KEC. LUBAI '!J35,'KEC. LUBAI  ULU '!J31,'KEC. LEMBAK '!J37,'KEC. KELEKAR '!J31,'KEC. SUNGAI ROTAN '!J32)</f>
        <v>0</v>
      </c>
      <c r="J32" s="483">
        <f>SUM('KEC. M.ENIM '!J110,'KEC. LAWANG KIDUL '!J83,'KEC. TANJUNG AGUNG '!J47,'KEC. PANANG ENIM'!J34,'KEC. SDL '!J35,'KEC. SDU '!J45,'KEC. SDT'!J34,'KEC. UJAN MAS'!J37,'KEC. GUNUNG MEGANG '!J45,'KEC. BELIMBING '!J44,'EMPAT PETULAI DANGKU'!J35,'KEC. RAMBANG NIRU'!J50,'KEC. RAMBANG'!J34,'KEC. M BELIDA '!J35,'KEC. BELIDA  DARAT '!J34,'KEC. GELUMBANG'!J62,'KEC. BENAKAT '!J35,'KEC. LUBAI '!J39,'KEC. LUBAI  ULU '!J35,'KEC. LEMBAK '!J41,'KEC. KELEKAR '!J35,'KEC. SUNGAI ROTAN '!J36)</f>
        <v>0</v>
      </c>
      <c r="K32" s="483">
        <f>SUM('KEC. M.ENIM '!J176+'KEC. LAWANG KIDUL '!J265+'KEC. TANJUNG AGUNG '!J75+'KEC. PANANG ENIM'!J38+'KEC. SDL '!J50+'KEC. SDU '!J53+'KEC. SDT'!J38+'KEC. UJAN MAS'!J44+'KEC. GUNUNG MEGANG '!J60+'KEC. BELIMBING '!J52+'EMPAT PETULAI DANGKU'!J59+'KEC. RAMBANG NIRU'!J76+'KEC. RAMBANG'!J38+'KEC. M BELIDA '!J39+'KEC. BELIDA  DARAT '!J38+'KEC. GELUMBANG'!J80+'KEC. BENAKAT '!J39+'KEC. LUBAI '!J43+'KEC. LUBAI  ULU '!J39+'KEC. KELEKAR '!J39+'KEC. SUNGAI ROTAN '!J40)</f>
        <v>4</v>
      </c>
      <c r="L32" s="483">
        <f>SUM(D32:K32)</f>
        <v>9</v>
      </c>
    </row>
    <row r="33" spans="1:46" s="442" customFormat="1" ht="12" customHeight="1" x14ac:dyDescent="0.25">
      <c r="A33" s="762"/>
      <c r="B33" s="763"/>
      <c r="C33" s="443" t="s">
        <v>926</v>
      </c>
      <c r="D33" s="484">
        <f t="shared" ref="D33:I33" si="8">SUM(D31:D32)</f>
        <v>23</v>
      </c>
      <c r="E33" s="484">
        <f t="shared" si="8"/>
        <v>5</v>
      </c>
      <c r="F33" s="484">
        <f t="shared" si="8"/>
        <v>15</v>
      </c>
      <c r="G33" s="484">
        <f t="shared" si="8"/>
        <v>106</v>
      </c>
      <c r="H33" s="484">
        <f t="shared" si="8"/>
        <v>162</v>
      </c>
      <c r="I33" s="484">
        <f t="shared" si="8"/>
        <v>0</v>
      </c>
      <c r="J33" s="484">
        <f>SUM(J31:J32)</f>
        <v>0</v>
      </c>
      <c r="K33" s="484">
        <f>SUM(K31:K32)</f>
        <v>66</v>
      </c>
      <c r="L33" s="484">
        <f>SUM(L31:L32)</f>
        <v>377</v>
      </c>
    </row>
    <row r="34" spans="1:46" s="442" customFormat="1" ht="12" customHeight="1" x14ac:dyDescent="0.25">
      <c r="A34" s="758" t="s">
        <v>943</v>
      </c>
      <c r="B34" s="759"/>
      <c r="C34" s="439" t="s">
        <v>1</v>
      </c>
      <c r="D34" s="440">
        <f t="shared" ref="D34:I34" si="9">SUM(D28,D31)</f>
        <v>2847</v>
      </c>
      <c r="E34" s="483">
        <f t="shared" si="9"/>
        <v>13007</v>
      </c>
      <c r="F34" s="483">
        <f>SUM(F28,F31)</f>
        <v>3282</v>
      </c>
      <c r="G34" s="483">
        <f t="shared" si="9"/>
        <v>1120</v>
      </c>
      <c r="H34" s="483">
        <f t="shared" si="9"/>
        <v>1602</v>
      </c>
      <c r="I34" s="483">
        <f t="shared" si="9"/>
        <v>1247</v>
      </c>
      <c r="J34" s="483">
        <f t="shared" ref="J34:J35" si="10">SUM(J28,J31)</f>
        <v>1607</v>
      </c>
      <c r="K34" s="483">
        <f>SUM(K28,K31)</f>
        <v>18962</v>
      </c>
      <c r="L34" s="483">
        <f>SUM(D34:K34)</f>
        <v>43674</v>
      </c>
    </row>
    <row r="35" spans="1:46" s="442" customFormat="1" ht="12" customHeight="1" x14ac:dyDescent="0.3">
      <c r="A35" s="760"/>
      <c r="B35" s="761"/>
      <c r="C35" s="439" t="s">
        <v>2</v>
      </c>
      <c r="D35" s="440">
        <f>SUM(D29,D32)</f>
        <v>928</v>
      </c>
      <c r="E35" s="483">
        <f>SUM(E29,E32)</f>
        <v>540</v>
      </c>
      <c r="F35" s="483">
        <f>SUM(F29,F32)</f>
        <v>328</v>
      </c>
      <c r="G35" s="483">
        <f>SUM(G29,G32)</f>
        <v>130</v>
      </c>
      <c r="H35" s="483">
        <f>SUM(H29,H32)</f>
        <v>71</v>
      </c>
      <c r="I35" s="483">
        <f>SUM(I29,I32)</f>
        <v>542</v>
      </c>
      <c r="J35" s="483">
        <f t="shared" si="10"/>
        <v>37</v>
      </c>
      <c r="K35" s="483">
        <f>SUM(K29,K32)</f>
        <v>1642</v>
      </c>
      <c r="L35" s="483">
        <f>SUM(D35:K35)</f>
        <v>4218</v>
      </c>
      <c r="M35" s="7"/>
      <c r="N35" s="7"/>
      <c r="O35" s="7"/>
      <c r="P35" s="7"/>
      <c r="Q35" s="7"/>
      <c r="R35" s="7"/>
    </row>
    <row r="36" spans="1:46" s="442" customFormat="1" ht="12" customHeight="1" x14ac:dyDescent="0.3">
      <c r="A36" s="762"/>
      <c r="B36" s="763"/>
      <c r="C36" s="443" t="s">
        <v>926</v>
      </c>
      <c r="D36" s="525">
        <f>SUM(D34:D35)</f>
        <v>3775</v>
      </c>
      <c r="E36" s="484">
        <f t="shared" ref="E36:I36" si="11">SUM(E34:E35)</f>
        <v>13547</v>
      </c>
      <c r="F36" s="484">
        <f t="shared" si="11"/>
        <v>3610</v>
      </c>
      <c r="G36" s="484">
        <f t="shared" si="11"/>
        <v>1250</v>
      </c>
      <c r="H36" s="484">
        <f t="shared" si="11"/>
        <v>1673</v>
      </c>
      <c r="I36" s="484">
        <f t="shared" si="11"/>
        <v>1789</v>
      </c>
      <c r="J36" s="484">
        <f>SUM(J34:J35)</f>
        <v>1644</v>
      </c>
      <c r="K36" s="484">
        <f>SUM(K34:K35)</f>
        <v>20604</v>
      </c>
      <c r="L36" s="484">
        <f>SUM(L34:L35)</f>
        <v>47892</v>
      </c>
      <c r="M36" s="7"/>
      <c r="N36" s="7"/>
      <c r="O36" s="7"/>
      <c r="P36" s="7"/>
      <c r="Q36" s="7"/>
      <c r="R36" s="7"/>
    </row>
    <row r="37" spans="1:46" ht="5.0999999999999996" customHeight="1" x14ac:dyDescent="0.3"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</row>
    <row r="38" spans="1:46" ht="11.1" customHeight="1" x14ac:dyDescent="0.3">
      <c r="A38" s="451" t="s">
        <v>925</v>
      </c>
      <c r="B38" s="452"/>
      <c r="C38" s="452"/>
      <c r="D38" s="452"/>
      <c r="E38" s="452"/>
      <c r="F38" s="453"/>
      <c r="G38" s="7"/>
      <c r="H38" s="7"/>
      <c r="I38" s="7"/>
      <c r="J38" s="7"/>
      <c r="L38" s="252"/>
      <c r="M38" s="252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</row>
    <row r="39" spans="1:46" ht="14.25" customHeight="1" x14ac:dyDescent="0.3">
      <c r="A39" s="448" t="s">
        <v>18</v>
      </c>
      <c r="B39" s="756" t="s">
        <v>924</v>
      </c>
      <c r="C39" s="757"/>
      <c r="D39" s="757"/>
      <c r="E39" s="757"/>
      <c r="F39" s="757"/>
      <c r="G39" s="479"/>
      <c r="H39" s="7"/>
      <c r="I39" s="7"/>
      <c r="J39" s="7"/>
      <c r="L39" s="253"/>
      <c r="M39" s="253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</row>
    <row r="40" spans="1:46" ht="11.1" customHeight="1" x14ac:dyDescent="0.3">
      <c r="A40" s="454">
        <v>1</v>
      </c>
      <c r="B40" s="455" t="s">
        <v>10</v>
      </c>
      <c r="C40" s="456"/>
      <c r="D40" s="456"/>
      <c r="E40" s="456"/>
      <c r="F40" s="456"/>
      <c r="G40" s="480"/>
      <c r="H40" s="7"/>
      <c r="I40" s="7"/>
      <c r="J40" s="7"/>
      <c r="L40" s="253"/>
      <c r="M40" s="253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</row>
    <row r="41" spans="1:46" ht="11.1" customHeight="1" x14ac:dyDescent="0.3">
      <c r="A41" s="457">
        <v>2</v>
      </c>
      <c r="B41" s="458" t="s">
        <v>11</v>
      </c>
      <c r="C41" s="459"/>
      <c r="D41" s="460"/>
      <c r="E41" s="460"/>
      <c r="F41" s="460"/>
      <c r="G41" s="117"/>
      <c r="H41" s="7"/>
      <c r="I41" s="7"/>
      <c r="J41" s="7"/>
      <c r="L41" s="253"/>
      <c r="M41" s="253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</row>
    <row r="42" spans="1:46" ht="11.1" customHeight="1" x14ac:dyDescent="0.3">
      <c r="A42" s="461">
        <v>3</v>
      </c>
      <c r="B42" s="462" t="s">
        <v>12</v>
      </c>
      <c r="C42" s="463"/>
      <c r="D42" s="463"/>
      <c r="E42" s="463"/>
      <c r="F42" s="463"/>
      <c r="G42" s="117"/>
      <c r="H42" s="7"/>
      <c r="I42" s="7"/>
      <c r="J42" s="7"/>
      <c r="L42" s="253"/>
      <c r="M42" s="253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</row>
    <row r="43" spans="1:46" ht="11.1" customHeight="1" x14ac:dyDescent="0.3">
      <c r="A43" s="461">
        <v>4</v>
      </c>
      <c r="B43" s="464" t="s">
        <v>13</v>
      </c>
      <c r="C43" s="465"/>
      <c r="D43" s="465"/>
      <c r="E43" s="465"/>
      <c r="F43" s="465"/>
      <c r="G43" s="117"/>
      <c r="H43" s="7"/>
      <c r="I43" s="7"/>
      <c r="J43" s="7"/>
      <c r="L43" s="253"/>
      <c r="M43" s="253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</row>
    <row r="44" spans="1:46" ht="11.1" customHeight="1" x14ac:dyDescent="0.3">
      <c r="A44" s="461">
        <v>5</v>
      </c>
      <c r="B44" s="464" t="s">
        <v>14</v>
      </c>
      <c r="C44" s="465"/>
      <c r="D44" s="465"/>
      <c r="E44" s="465"/>
      <c r="F44" s="465"/>
      <c r="G44" s="117"/>
      <c r="H44" s="7"/>
      <c r="I44" s="7"/>
      <c r="J44" s="7"/>
      <c r="L44" s="253"/>
      <c r="M44" s="253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</row>
    <row r="45" spans="1:46" s="70" customFormat="1" ht="11.1" customHeight="1" x14ac:dyDescent="0.3">
      <c r="A45" s="461">
        <v>6</v>
      </c>
      <c r="B45" s="464" t="s">
        <v>15</v>
      </c>
      <c r="C45" s="465"/>
      <c r="D45" s="465"/>
      <c r="E45" s="465"/>
      <c r="F45" s="465"/>
      <c r="G45" s="117"/>
      <c r="H45" s="7"/>
      <c r="I45" s="7"/>
      <c r="J45" s="7"/>
      <c r="L45" s="253"/>
      <c r="M45" s="253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46" s="70" customFormat="1" ht="11.1" customHeight="1" x14ac:dyDescent="0.3">
      <c r="A46" s="461">
        <v>7</v>
      </c>
      <c r="B46" s="464" t="s">
        <v>16</v>
      </c>
      <c r="C46" s="465"/>
      <c r="D46" s="465"/>
      <c r="E46" s="465"/>
      <c r="F46" s="465"/>
      <c r="G46" s="117"/>
      <c r="H46" s="7"/>
      <c r="I46" s="7"/>
      <c r="J46" s="7"/>
      <c r="L46" s="253"/>
      <c r="M46" s="253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46" s="70" customFormat="1" ht="11.1" customHeight="1" x14ac:dyDescent="0.3">
      <c r="A47" s="628">
        <v>8</v>
      </c>
      <c r="B47" s="629" t="s">
        <v>17</v>
      </c>
      <c r="C47" s="478"/>
      <c r="D47" s="478"/>
      <c r="E47" s="478"/>
      <c r="F47" s="478"/>
      <c r="G47" s="214"/>
      <c r="H47" s="7"/>
      <c r="I47" s="7"/>
      <c r="J47" s="73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46" x14ac:dyDescent="0.3">
      <c r="B48" s="73"/>
      <c r="C48" s="73"/>
      <c r="D48" s="73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</row>
    <row r="49" spans="1:46" x14ac:dyDescent="0.3">
      <c r="B49" s="73"/>
      <c r="C49" s="73"/>
      <c r="D49" s="73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</row>
    <row r="50" spans="1:46" x14ac:dyDescent="0.3">
      <c r="B50" s="73"/>
      <c r="C50" s="73"/>
      <c r="D50" s="73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</row>
    <row r="51" spans="1:46" x14ac:dyDescent="0.3">
      <c r="B51" s="73"/>
      <c r="C51" s="73"/>
      <c r="D51" s="73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</row>
    <row r="52" spans="1:46" x14ac:dyDescent="0.3">
      <c r="B52" s="73"/>
      <c r="C52" s="73"/>
      <c r="D52" s="73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</row>
    <row r="53" spans="1:46" s="70" customFormat="1" x14ac:dyDescent="0.3">
      <c r="A53" s="7"/>
      <c r="B53" s="73"/>
      <c r="C53" s="73"/>
      <c r="D53" s="73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46" s="70" customFormat="1" x14ac:dyDescent="0.3">
      <c r="A54" s="7"/>
      <c r="B54" s="73"/>
      <c r="C54" s="73"/>
      <c r="D54" s="73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46" s="70" customFormat="1" x14ac:dyDescent="0.3">
      <c r="A55" s="7"/>
      <c r="B55" s="73"/>
      <c r="C55" s="73"/>
      <c r="D55" s="73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46" s="70" customFormat="1" x14ac:dyDescent="0.3">
      <c r="A56" s="7"/>
      <c r="B56" s="73"/>
      <c r="C56" s="73"/>
      <c r="D56" s="73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46" s="70" customFormat="1" x14ac:dyDescent="0.3">
      <c r="A57" s="7"/>
      <c r="B57" s="73"/>
      <c r="C57" s="73"/>
      <c r="D57" s="73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46" s="70" customFormat="1" x14ac:dyDescent="0.3">
      <c r="A58" s="7"/>
      <c r="B58" s="73"/>
      <c r="C58" s="73"/>
      <c r="D58" s="73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46" s="70" customFormat="1" x14ac:dyDescent="0.3">
      <c r="A59" s="7"/>
      <c r="B59" s="73"/>
      <c r="C59" s="73"/>
      <c r="D59" s="73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46" s="70" customFormat="1" x14ac:dyDescent="0.3">
      <c r="A60" s="7"/>
      <c r="B60" s="73"/>
      <c r="C60" s="73"/>
      <c r="D60" s="73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46" s="70" customFormat="1" x14ac:dyDescent="0.3">
      <c r="A61" s="7"/>
      <c r="B61" s="73"/>
      <c r="C61" s="73"/>
      <c r="D61" s="73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46" s="70" customFormat="1" x14ac:dyDescent="0.3">
      <c r="A62" s="7"/>
      <c r="B62" s="73"/>
      <c r="C62" s="73"/>
      <c r="D62" s="73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46" s="70" customFormat="1" x14ac:dyDescent="0.3">
      <c r="A63" s="7"/>
      <c r="B63" s="73"/>
      <c r="C63" s="73"/>
      <c r="D63" s="73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46" s="70" customFormat="1" x14ac:dyDescent="0.3">
      <c r="A64" s="74"/>
      <c r="B64" s="75"/>
      <c r="C64" s="75"/>
      <c r="D64" s="75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</row>
    <row r="65" spans="1:46" s="70" customFormat="1" x14ac:dyDescent="0.3">
      <c r="A65" s="7"/>
      <c r="B65" s="74"/>
      <c r="C65" s="74"/>
      <c r="D65" s="74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</row>
    <row r="66" spans="1:46" s="70" customFormat="1" x14ac:dyDescent="0.3">
      <c r="A66" s="7"/>
      <c r="B66" s="74"/>
      <c r="C66" s="74"/>
      <c r="D66" s="74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</row>
    <row r="67" spans="1:46" s="70" customFormat="1" x14ac:dyDescent="0.3">
      <c r="A67" s="7"/>
      <c r="B67" s="74"/>
      <c r="C67" s="74"/>
      <c r="D67" s="74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</row>
    <row r="68" spans="1:46" s="70" customFormat="1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</row>
    <row r="69" spans="1:46" s="70" customFormat="1" x14ac:dyDescent="0.3">
      <c r="B69" s="71"/>
      <c r="C69" s="71"/>
      <c r="D69" s="71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</row>
    <row r="70" spans="1:46" s="70" customFormat="1" ht="16.5" customHeight="1" x14ac:dyDescent="0.3">
      <c r="B70" s="71"/>
      <c r="C70" s="71"/>
      <c r="D70" s="71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</row>
    <row r="71" spans="1:46" x14ac:dyDescent="0.3">
      <c r="A71" s="70"/>
      <c r="B71" s="71"/>
      <c r="C71" s="71"/>
      <c r="D71" s="71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</row>
    <row r="72" spans="1:46" x14ac:dyDescent="0.3">
      <c r="A72" s="70"/>
      <c r="B72" s="71"/>
      <c r="C72" s="71"/>
      <c r="D72" s="71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</row>
    <row r="73" spans="1:46" x14ac:dyDescent="0.3">
      <c r="A73" s="70"/>
      <c r="B73" s="71"/>
      <c r="C73" s="71"/>
      <c r="D73" s="71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</row>
    <row r="74" spans="1:46" x14ac:dyDescent="0.3">
      <c r="A74" s="71"/>
      <c r="B74" s="71"/>
      <c r="C74" s="71"/>
      <c r="D74" s="71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</row>
    <row r="75" spans="1:46" x14ac:dyDescent="0.3">
      <c r="A75" s="70"/>
      <c r="B75" s="70"/>
      <c r="C75" s="70"/>
      <c r="D75" s="70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</row>
    <row r="76" spans="1:46" x14ac:dyDescent="0.3">
      <c r="A76" s="70"/>
      <c r="B76" s="70"/>
      <c r="C76" s="70"/>
      <c r="D76" s="70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</row>
    <row r="77" spans="1:46" x14ac:dyDescent="0.3">
      <c r="A77" s="70"/>
      <c r="B77" s="70"/>
      <c r="C77" s="70"/>
      <c r="D77" s="70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</row>
    <row r="78" spans="1:46" x14ac:dyDescent="0.3">
      <c r="A78" s="70"/>
      <c r="B78" s="70"/>
      <c r="C78" s="70"/>
      <c r="D78" s="70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</row>
    <row r="79" spans="1:46" x14ac:dyDescent="0.3">
      <c r="A79" s="70"/>
      <c r="B79" s="70"/>
      <c r="C79" s="70"/>
      <c r="D79" s="70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</row>
    <row r="80" spans="1:46" x14ac:dyDescent="0.3">
      <c r="A80" s="70"/>
      <c r="B80" s="70"/>
      <c r="C80" s="70"/>
      <c r="D80" s="70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</row>
    <row r="81" spans="1:46" x14ac:dyDescent="0.3">
      <c r="A81" s="70"/>
      <c r="B81" s="70"/>
      <c r="C81" s="70"/>
      <c r="D81" s="70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</row>
    <row r="82" spans="1:46" x14ac:dyDescent="0.3">
      <c r="A82" s="70"/>
      <c r="B82" s="70"/>
      <c r="C82" s="70"/>
      <c r="D82" s="70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x14ac:dyDescent="0.3">
      <c r="A83" s="70"/>
      <c r="B83" s="70"/>
      <c r="C83" s="70"/>
      <c r="D83" s="70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x14ac:dyDescent="0.3">
      <c r="A84" s="70"/>
      <c r="B84" s="70"/>
      <c r="C84" s="70"/>
      <c r="D84" s="70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</row>
    <row r="85" spans="1:46" x14ac:dyDescent="0.3">
      <c r="A85" s="70"/>
      <c r="B85" s="70"/>
      <c r="C85" s="70"/>
      <c r="D85" s="70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</row>
    <row r="86" spans="1:46" x14ac:dyDescent="0.3">
      <c r="A86" s="70"/>
      <c r="B86" s="70"/>
      <c r="C86" s="70"/>
      <c r="D86" s="70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</row>
    <row r="87" spans="1:46" x14ac:dyDescent="0.3">
      <c r="A87" s="70"/>
      <c r="B87" s="70"/>
      <c r="C87" s="70"/>
      <c r="D87" s="70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</row>
    <row r="88" spans="1:46" x14ac:dyDescent="0.3">
      <c r="A88" s="70"/>
      <c r="B88" s="70"/>
      <c r="C88" s="70"/>
      <c r="D88" s="70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</row>
    <row r="89" spans="1:46" x14ac:dyDescent="0.3">
      <c r="A89" s="70"/>
      <c r="B89" s="70"/>
      <c r="C89" s="70"/>
      <c r="D89" s="70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</row>
    <row r="90" spans="1:46" x14ac:dyDescent="0.3">
      <c r="A90" s="70"/>
      <c r="B90" s="70"/>
      <c r="C90" s="70"/>
      <c r="D90" s="70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</row>
    <row r="91" spans="1:46" x14ac:dyDescent="0.3">
      <c r="A91" s="70"/>
      <c r="B91" s="70"/>
      <c r="C91" s="70"/>
      <c r="D91" s="70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</row>
    <row r="92" spans="1:46" x14ac:dyDescent="0.3">
      <c r="A92" s="70"/>
      <c r="B92" s="70"/>
      <c r="C92" s="70"/>
      <c r="D92" s="70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</row>
    <row r="93" spans="1:46" x14ac:dyDescent="0.3">
      <c r="A93" s="70"/>
      <c r="B93" s="70"/>
      <c r="C93" s="70"/>
      <c r="D93" s="70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</row>
    <row r="94" spans="1:46" x14ac:dyDescent="0.3">
      <c r="A94" s="70"/>
      <c r="B94" s="70"/>
      <c r="C94" s="70"/>
      <c r="D94" s="70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</row>
    <row r="95" spans="1:46" x14ac:dyDescent="0.3">
      <c r="A95" s="70"/>
      <c r="B95" s="70"/>
      <c r="C95" s="70"/>
      <c r="D95" s="70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</row>
    <row r="96" spans="1:46" x14ac:dyDescent="0.3">
      <c r="A96" s="70"/>
      <c r="B96" s="70"/>
      <c r="C96" s="70"/>
      <c r="D96" s="70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</row>
    <row r="97" spans="1:46" x14ac:dyDescent="0.3">
      <c r="A97" s="70"/>
      <c r="B97" s="70"/>
      <c r="C97" s="70"/>
      <c r="D97" s="70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</row>
    <row r="98" spans="1:46" x14ac:dyDescent="0.3">
      <c r="A98" s="70"/>
      <c r="B98" s="70"/>
      <c r="C98" s="70"/>
      <c r="D98" s="70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</row>
    <row r="99" spans="1:46" x14ac:dyDescent="0.3">
      <c r="A99" s="70"/>
      <c r="B99" s="70"/>
      <c r="C99" s="70"/>
      <c r="D99" s="70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</row>
    <row r="100" spans="1:46" x14ac:dyDescent="0.3">
      <c r="A100" s="70"/>
      <c r="B100" s="70"/>
      <c r="C100" s="70"/>
      <c r="D100" s="70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</row>
    <row r="101" spans="1:46" x14ac:dyDescent="0.3">
      <c r="A101" s="70"/>
      <c r="B101" s="70"/>
      <c r="C101" s="70"/>
      <c r="D101" s="70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</row>
    <row r="102" spans="1:46" x14ac:dyDescent="0.3">
      <c r="A102" s="70"/>
      <c r="B102" s="70"/>
      <c r="C102" s="70"/>
      <c r="D102" s="70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</row>
    <row r="103" spans="1:46" x14ac:dyDescent="0.3">
      <c r="A103" s="70"/>
      <c r="B103" s="70"/>
      <c r="C103" s="70"/>
      <c r="D103" s="70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</row>
    <row r="104" spans="1:46" x14ac:dyDescent="0.3">
      <c r="A104" s="70"/>
      <c r="B104" s="70"/>
      <c r="C104" s="70"/>
      <c r="D104" s="70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</row>
    <row r="105" spans="1:46" x14ac:dyDescent="0.3">
      <c r="A105" s="70"/>
      <c r="B105" s="70"/>
      <c r="C105" s="70"/>
      <c r="D105" s="70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</row>
    <row r="106" spans="1:46" x14ac:dyDescent="0.3">
      <c r="A106" s="70"/>
      <c r="B106" s="70"/>
      <c r="C106" s="70"/>
      <c r="D106" s="70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</row>
    <row r="107" spans="1:46" x14ac:dyDescent="0.3">
      <c r="A107" s="70"/>
      <c r="B107" s="70"/>
      <c r="C107" s="70"/>
      <c r="D107" s="70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</row>
    <row r="108" spans="1:46" x14ac:dyDescent="0.3">
      <c r="A108" s="70"/>
      <c r="B108" s="70"/>
      <c r="C108" s="70"/>
      <c r="D108" s="70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</row>
    <row r="109" spans="1:46" x14ac:dyDescent="0.3">
      <c r="A109" s="70"/>
      <c r="B109" s="70"/>
      <c r="C109" s="70"/>
      <c r="D109" s="70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</row>
    <row r="110" spans="1:46" x14ac:dyDescent="0.3">
      <c r="A110" s="70"/>
      <c r="B110" s="70"/>
      <c r="C110" s="70"/>
      <c r="D110" s="70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</row>
    <row r="111" spans="1:46" x14ac:dyDescent="0.3">
      <c r="A111" s="70"/>
      <c r="B111" s="70"/>
      <c r="C111" s="70"/>
      <c r="D111" s="70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</row>
    <row r="112" spans="1:46" x14ac:dyDescent="0.3">
      <c r="A112" s="70"/>
      <c r="B112" s="70"/>
      <c r="C112" s="70"/>
      <c r="D112" s="70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</row>
    <row r="113" spans="1:46" x14ac:dyDescent="0.3">
      <c r="A113" s="70"/>
      <c r="B113" s="70"/>
      <c r="C113" s="70"/>
      <c r="D113" s="70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</row>
    <row r="114" spans="1:46" x14ac:dyDescent="0.3">
      <c r="A114" s="70"/>
      <c r="B114" s="70"/>
      <c r="C114" s="70"/>
      <c r="D114" s="70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</row>
    <row r="115" spans="1:46" x14ac:dyDescent="0.3">
      <c r="A115" s="70"/>
      <c r="B115" s="70"/>
      <c r="C115" s="70"/>
      <c r="D115" s="70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</row>
    <row r="116" spans="1:46" x14ac:dyDescent="0.3">
      <c r="A116" s="70"/>
      <c r="B116" s="70"/>
      <c r="C116" s="70"/>
      <c r="D116" s="70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</row>
    <row r="117" spans="1:46" x14ac:dyDescent="0.3">
      <c r="A117" s="70"/>
      <c r="B117" s="70"/>
      <c r="C117" s="70"/>
      <c r="D117" s="70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</row>
    <row r="118" spans="1:46" x14ac:dyDescent="0.3">
      <c r="A118" s="70"/>
      <c r="B118" s="70"/>
      <c r="C118" s="70"/>
      <c r="D118" s="70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</row>
    <row r="119" spans="1:46" x14ac:dyDescent="0.3">
      <c r="A119" s="70"/>
      <c r="B119" s="70"/>
      <c r="C119" s="70"/>
      <c r="D119" s="70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</row>
    <row r="120" spans="1:46" x14ac:dyDescent="0.3">
      <c r="A120" s="70"/>
      <c r="B120" s="70"/>
      <c r="C120" s="70"/>
      <c r="D120" s="70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</row>
    <row r="121" spans="1:46" x14ac:dyDescent="0.3">
      <c r="A121" s="70"/>
      <c r="B121" s="70"/>
      <c r="C121" s="70"/>
      <c r="D121" s="70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</row>
    <row r="122" spans="1:46" x14ac:dyDescent="0.3">
      <c r="A122" s="70"/>
      <c r="B122" s="70"/>
      <c r="C122" s="70"/>
      <c r="D122" s="70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</row>
    <row r="123" spans="1:46" x14ac:dyDescent="0.3">
      <c r="A123" s="70"/>
      <c r="B123" s="70"/>
      <c r="C123" s="70"/>
      <c r="D123" s="70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</row>
    <row r="124" spans="1:46" x14ac:dyDescent="0.3">
      <c r="A124" s="70"/>
      <c r="B124" s="70"/>
      <c r="C124" s="70"/>
      <c r="D124" s="70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</row>
    <row r="125" spans="1:46" x14ac:dyDescent="0.3">
      <c r="A125" s="70"/>
      <c r="B125" s="70"/>
      <c r="C125" s="70"/>
      <c r="D125" s="70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</row>
    <row r="126" spans="1:46" x14ac:dyDescent="0.3">
      <c r="A126" s="70"/>
      <c r="B126" s="70"/>
      <c r="C126" s="70"/>
      <c r="D126" s="70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</row>
    <row r="127" spans="1:46" x14ac:dyDescent="0.3">
      <c r="A127" s="70"/>
      <c r="B127" s="70"/>
      <c r="C127" s="70"/>
      <c r="D127" s="70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</row>
    <row r="128" spans="1:46" x14ac:dyDescent="0.3">
      <c r="A128" s="70"/>
      <c r="B128" s="70"/>
      <c r="C128" s="70"/>
      <c r="D128" s="70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</row>
    <row r="129" spans="1:46" x14ac:dyDescent="0.3">
      <c r="A129" s="70"/>
      <c r="B129" s="70"/>
      <c r="C129" s="70"/>
      <c r="D129" s="70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</row>
    <row r="130" spans="1:46" x14ac:dyDescent="0.3">
      <c r="A130" s="70"/>
      <c r="B130" s="70"/>
      <c r="C130" s="70"/>
      <c r="D130" s="70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</row>
    <row r="131" spans="1:46" x14ac:dyDescent="0.3">
      <c r="A131" s="70"/>
      <c r="B131" s="70"/>
      <c r="C131" s="70"/>
      <c r="D131" s="70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</row>
    <row r="132" spans="1:46" x14ac:dyDescent="0.3">
      <c r="A132" s="70"/>
      <c r="B132" s="70"/>
      <c r="C132" s="70"/>
      <c r="D132" s="70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</row>
    <row r="133" spans="1:46" x14ac:dyDescent="0.3">
      <c r="A133" s="70"/>
      <c r="B133" s="70"/>
      <c r="C133" s="70"/>
      <c r="D133" s="70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</row>
    <row r="134" spans="1:46" x14ac:dyDescent="0.3">
      <c r="A134" s="70"/>
      <c r="B134" s="70"/>
      <c r="C134" s="70"/>
      <c r="D134" s="70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</row>
    <row r="135" spans="1:46" x14ac:dyDescent="0.3">
      <c r="A135" s="70"/>
      <c r="B135" s="70"/>
      <c r="C135" s="70"/>
      <c r="D135" s="70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</row>
    <row r="136" spans="1:46" x14ac:dyDescent="0.3">
      <c r="A136" s="70"/>
      <c r="B136" s="70"/>
      <c r="C136" s="70"/>
      <c r="D136" s="70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</row>
    <row r="137" spans="1:46" x14ac:dyDescent="0.3">
      <c r="A137" s="70"/>
      <c r="B137" s="70"/>
      <c r="C137" s="70"/>
      <c r="D137" s="70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</row>
    <row r="138" spans="1:46" x14ac:dyDescent="0.3">
      <c r="A138" s="70"/>
      <c r="B138" s="70"/>
      <c r="C138" s="70"/>
      <c r="D138" s="70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</row>
    <row r="139" spans="1:46" x14ac:dyDescent="0.3">
      <c r="A139" s="70"/>
      <c r="B139" s="70"/>
      <c r="C139" s="70"/>
      <c r="D139" s="70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</row>
    <row r="140" spans="1:46" x14ac:dyDescent="0.3">
      <c r="A140" s="70"/>
      <c r="B140" s="70"/>
      <c r="C140" s="70"/>
      <c r="D140" s="70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</row>
    <row r="141" spans="1:46" x14ac:dyDescent="0.3">
      <c r="A141" s="70"/>
      <c r="B141" s="70"/>
      <c r="C141" s="70"/>
      <c r="D141" s="70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</row>
    <row r="142" spans="1:46" x14ac:dyDescent="0.3">
      <c r="A142" s="70"/>
      <c r="B142" s="70"/>
      <c r="C142" s="70"/>
      <c r="D142" s="70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</row>
    <row r="143" spans="1:46" x14ac:dyDescent="0.3">
      <c r="A143" s="70"/>
      <c r="B143" s="70"/>
      <c r="C143" s="70"/>
      <c r="D143" s="70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</row>
    <row r="144" spans="1:46" x14ac:dyDescent="0.3">
      <c r="A144" s="70"/>
      <c r="B144" s="70"/>
      <c r="C144" s="70"/>
      <c r="D144" s="70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</row>
    <row r="145" spans="1:46" x14ac:dyDescent="0.3">
      <c r="A145" s="70"/>
      <c r="B145" s="70"/>
      <c r="C145" s="70"/>
      <c r="D145" s="70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</row>
    <row r="146" spans="1:46" x14ac:dyDescent="0.3">
      <c r="A146" s="70"/>
      <c r="B146" s="70"/>
      <c r="C146" s="70"/>
      <c r="D146" s="70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</row>
    <row r="147" spans="1:46" x14ac:dyDescent="0.3">
      <c r="A147" s="70"/>
      <c r="B147" s="70"/>
      <c r="C147" s="70"/>
      <c r="D147" s="70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</row>
    <row r="148" spans="1:46" x14ac:dyDescent="0.3">
      <c r="A148" s="70"/>
      <c r="B148" s="70"/>
      <c r="C148" s="70"/>
      <c r="D148" s="70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</row>
    <row r="149" spans="1:46" x14ac:dyDescent="0.3">
      <c r="A149" s="70"/>
      <c r="B149" s="70"/>
      <c r="C149" s="70"/>
      <c r="D149" s="70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</row>
    <row r="150" spans="1:46" x14ac:dyDescent="0.3">
      <c r="A150" s="70"/>
      <c r="B150" s="70"/>
      <c r="C150" s="70"/>
      <c r="D150" s="70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</row>
    <row r="151" spans="1:46" x14ac:dyDescent="0.3">
      <c r="A151" s="70"/>
      <c r="B151" s="70"/>
      <c r="C151" s="70"/>
      <c r="D151" s="70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</row>
    <row r="152" spans="1:46" x14ac:dyDescent="0.3">
      <c r="A152" s="70"/>
      <c r="B152" s="70"/>
      <c r="C152" s="70"/>
      <c r="D152" s="70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</row>
    <row r="153" spans="1:46" x14ac:dyDescent="0.3">
      <c r="A153" s="70"/>
      <c r="B153" s="70"/>
      <c r="C153" s="70"/>
      <c r="D153" s="70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</row>
    <row r="154" spans="1:46" x14ac:dyDescent="0.3">
      <c r="A154" s="70"/>
      <c r="B154" s="70"/>
      <c r="C154" s="70"/>
      <c r="D154" s="70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</row>
    <row r="155" spans="1:46" x14ac:dyDescent="0.3">
      <c r="A155" s="70"/>
      <c r="B155" s="70"/>
      <c r="C155" s="70"/>
      <c r="D155" s="70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</row>
    <row r="156" spans="1:46" x14ac:dyDescent="0.3">
      <c r="A156" s="70"/>
      <c r="B156" s="70"/>
      <c r="C156" s="70"/>
      <c r="D156" s="70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</row>
    <row r="157" spans="1:46" x14ac:dyDescent="0.3">
      <c r="A157" s="70"/>
      <c r="B157" s="70"/>
      <c r="C157" s="70"/>
      <c r="D157" s="70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</row>
    <row r="158" spans="1:46" x14ac:dyDescent="0.3">
      <c r="A158" s="70"/>
      <c r="B158" s="70"/>
      <c r="C158" s="70"/>
      <c r="D158" s="70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</row>
    <row r="159" spans="1:46" x14ac:dyDescent="0.3">
      <c r="A159" s="70"/>
      <c r="B159" s="70"/>
      <c r="C159" s="70"/>
      <c r="D159" s="70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</row>
    <row r="160" spans="1:46" x14ac:dyDescent="0.3">
      <c r="A160" s="70"/>
      <c r="B160" s="70"/>
      <c r="C160" s="70"/>
      <c r="D160" s="70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</row>
    <row r="161" spans="1:46" x14ac:dyDescent="0.3">
      <c r="A161" s="70"/>
      <c r="B161" s="70"/>
      <c r="C161" s="70"/>
      <c r="D161" s="70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</row>
    <row r="162" spans="1:46" x14ac:dyDescent="0.3">
      <c r="A162" s="70"/>
      <c r="B162" s="70"/>
      <c r="C162" s="70"/>
      <c r="D162" s="70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</row>
    <row r="163" spans="1:46" x14ac:dyDescent="0.3">
      <c r="A163" s="70"/>
      <c r="B163" s="70"/>
      <c r="C163" s="70"/>
      <c r="D163" s="70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</row>
    <row r="164" spans="1:46" x14ac:dyDescent="0.3">
      <c r="A164" s="70"/>
      <c r="B164" s="70"/>
      <c r="C164" s="70"/>
      <c r="D164" s="70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</row>
    <row r="165" spans="1:46" x14ac:dyDescent="0.3">
      <c r="A165" s="70"/>
      <c r="B165" s="70"/>
      <c r="C165" s="70"/>
      <c r="D165" s="70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</row>
    <row r="166" spans="1:46" x14ac:dyDescent="0.3">
      <c r="A166" s="70"/>
      <c r="B166" s="70"/>
      <c r="C166" s="70"/>
      <c r="D166" s="70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</row>
    <row r="167" spans="1:46" x14ac:dyDescent="0.3">
      <c r="A167" s="70"/>
      <c r="B167" s="70"/>
      <c r="C167" s="70"/>
      <c r="D167" s="70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</row>
    <row r="168" spans="1:46" x14ac:dyDescent="0.3">
      <c r="A168" s="70"/>
      <c r="B168" s="70"/>
      <c r="C168" s="70"/>
      <c r="D168" s="70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</row>
    <row r="169" spans="1:46" x14ac:dyDescent="0.3">
      <c r="A169" s="70"/>
      <c r="B169" s="70"/>
      <c r="C169" s="70"/>
      <c r="D169" s="70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</row>
    <row r="170" spans="1:46" x14ac:dyDescent="0.3">
      <c r="A170" s="70"/>
      <c r="B170" s="70"/>
      <c r="C170" s="70"/>
      <c r="D170" s="70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</row>
    <row r="171" spans="1:46" x14ac:dyDescent="0.3">
      <c r="A171" s="70"/>
      <c r="B171" s="70"/>
      <c r="C171" s="70"/>
      <c r="D171" s="70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</row>
    <row r="172" spans="1:46" x14ac:dyDescent="0.3">
      <c r="A172" s="70"/>
      <c r="B172" s="70"/>
      <c r="C172" s="70"/>
      <c r="D172" s="70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</row>
    <row r="173" spans="1:46" x14ac:dyDescent="0.3">
      <c r="A173" s="70"/>
      <c r="B173" s="70"/>
      <c r="C173" s="70"/>
      <c r="D173" s="70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</row>
    <row r="174" spans="1:46" x14ac:dyDescent="0.3">
      <c r="A174" s="70"/>
      <c r="B174" s="70"/>
      <c r="C174" s="70"/>
      <c r="D174" s="70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</row>
    <row r="175" spans="1:46" x14ac:dyDescent="0.3">
      <c r="A175" s="70"/>
      <c r="B175" s="70"/>
      <c r="C175" s="70"/>
      <c r="D175" s="70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</row>
    <row r="176" spans="1:46" x14ac:dyDescent="0.3">
      <c r="A176" s="70"/>
      <c r="B176" s="70"/>
      <c r="C176" s="70"/>
      <c r="D176" s="70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</row>
    <row r="177" spans="1:46" x14ac:dyDescent="0.3">
      <c r="A177" s="70"/>
      <c r="B177" s="70"/>
      <c r="C177" s="70"/>
      <c r="D177" s="70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</row>
    <row r="178" spans="1:46" x14ac:dyDescent="0.3">
      <c r="A178" s="70"/>
      <c r="B178" s="70"/>
      <c r="C178" s="70"/>
      <c r="D178" s="70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</row>
    <row r="179" spans="1:46" x14ac:dyDescent="0.3">
      <c r="A179" s="70"/>
      <c r="B179" s="70"/>
      <c r="C179" s="70"/>
      <c r="D179" s="70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</row>
    <row r="180" spans="1:46" x14ac:dyDescent="0.3">
      <c r="A180" s="70"/>
      <c r="B180" s="70"/>
      <c r="C180" s="70"/>
      <c r="D180" s="70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</row>
    <row r="181" spans="1:46" x14ac:dyDescent="0.3">
      <c r="A181" s="70"/>
      <c r="B181" s="70"/>
      <c r="C181" s="70"/>
      <c r="D181" s="70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</row>
    <row r="182" spans="1:46" x14ac:dyDescent="0.3">
      <c r="A182" s="70"/>
      <c r="B182" s="70"/>
      <c r="C182" s="70"/>
      <c r="D182" s="70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</row>
    <row r="183" spans="1:46" x14ac:dyDescent="0.3">
      <c r="A183" s="70"/>
      <c r="B183" s="70"/>
      <c r="C183" s="70"/>
      <c r="D183" s="70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</row>
    <row r="184" spans="1:46" x14ac:dyDescent="0.3">
      <c r="A184" s="70"/>
      <c r="B184" s="70"/>
      <c r="C184" s="70"/>
      <c r="D184" s="70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</row>
    <row r="185" spans="1:46" x14ac:dyDescent="0.3">
      <c r="A185" s="70"/>
      <c r="B185" s="70"/>
      <c r="C185" s="70"/>
      <c r="D185" s="70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</row>
    <row r="186" spans="1:46" x14ac:dyDescent="0.3">
      <c r="A186" s="70"/>
      <c r="B186" s="70"/>
      <c r="C186" s="70"/>
      <c r="D186" s="70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</row>
    <row r="187" spans="1:46" x14ac:dyDescent="0.3">
      <c r="A187" s="70"/>
      <c r="B187" s="70"/>
      <c r="C187" s="70"/>
      <c r="D187" s="70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</row>
    <row r="188" spans="1:46" x14ac:dyDescent="0.3">
      <c r="A188" s="70"/>
      <c r="B188" s="70"/>
      <c r="C188" s="70"/>
      <c r="D188" s="70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</row>
    <row r="189" spans="1:46" x14ac:dyDescent="0.3">
      <c r="A189" s="70"/>
      <c r="B189" s="70"/>
      <c r="C189" s="70"/>
      <c r="D189" s="70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</row>
    <row r="190" spans="1:46" x14ac:dyDescent="0.3">
      <c r="A190" s="70"/>
      <c r="B190" s="70"/>
      <c r="C190" s="70"/>
      <c r="D190" s="70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</row>
    <row r="191" spans="1:46" x14ac:dyDescent="0.3">
      <c r="A191" s="70"/>
      <c r="B191" s="70"/>
      <c r="C191" s="70"/>
      <c r="D191" s="70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</row>
    <row r="192" spans="1:46" x14ac:dyDescent="0.3">
      <c r="A192" s="70"/>
      <c r="B192" s="70"/>
      <c r="C192" s="70"/>
      <c r="D192" s="70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</row>
    <row r="193" spans="1:46" x14ac:dyDescent="0.3">
      <c r="A193" s="70"/>
      <c r="B193" s="70"/>
      <c r="C193" s="70"/>
      <c r="D193" s="70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</row>
    <row r="194" spans="1:46" x14ac:dyDescent="0.3">
      <c r="A194" s="70"/>
      <c r="B194" s="70"/>
      <c r="C194" s="70"/>
      <c r="D194" s="70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</row>
    <row r="195" spans="1:46" x14ac:dyDescent="0.3">
      <c r="A195" s="70"/>
      <c r="B195" s="70"/>
      <c r="C195" s="70"/>
      <c r="D195" s="70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</row>
    <row r="196" spans="1:46" x14ac:dyDescent="0.3">
      <c r="A196" s="70"/>
      <c r="B196" s="70"/>
      <c r="C196" s="70"/>
      <c r="D196" s="70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</row>
    <row r="197" spans="1:46" x14ac:dyDescent="0.3">
      <c r="A197" s="70"/>
      <c r="B197" s="70"/>
      <c r="C197" s="70"/>
      <c r="D197" s="70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</row>
    <row r="198" spans="1:46" x14ac:dyDescent="0.3">
      <c r="A198" s="70"/>
      <c r="B198" s="70"/>
      <c r="C198" s="70"/>
      <c r="D198" s="70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</row>
    <row r="199" spans="1:46" x14ac:dyDescent="0.3">
      <c r="A199" s="70"/>
      <c r="B199" s="70"/>
      <c r="C199" s="70"/>
      <c r="D199" s="70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</row>
    <row r="200" spans="1:46" x14ac:dyDescent="0.3">
      <c r="A200" s="70"/>
      <c r="B200" s="70"/>
      <c r="C200" s="70"/>
      <c r="D200" s="70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</row>
    <row r="201" spans="1:46" x14ac:dyDescent="0.3">
      <c r="A201" s="70"/>
      <c r="B201" s="70"/>
      <c r="C201" s="70"/>
      <c r="D201" s="70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</row>
    <row r="202" spans="1:46" x14ac:dyDescent="0.3">
      <c r="A202" s="70"/>
      <c r="B202" s="70"/>
      <c r="C202" s="70"/>
      <c r="D202" s="70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</row>
    <row r="203" spans="1:46" x14ac:dyDescent="0.3">
      <c r="A203" s="70"/>
      <c r="B203" s="70"/>
      <c r="C203" s="70"/>
      <c r="D203" s="70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</row>
    <row r="204" spans="1:46" x14ac:dyDescent="0.3">
      <c r="A204" s="70"/>
      <c r="B204" s="70"/>
      <c r="C204" s="70"/>
      <c r="D204" s="70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</row>
    <row r="205" spans="1:46" x14ac:dyDescent="0.3">
      <c r="A205" s="70"/>
      <c r="B205" s="70"/>
      <c r="C205" s="70"/>
      <c r="D205" s="70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</row>
    <row r="206" spans="1:46" x14ac:dyDescent="0.3">
      <c r="A206" s="70"/>
      <c r="B206" s="70"/>
      <c r="C206" s="70"/>
      <c r="D206" s="70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</row>
    <row r="207" spans="1:46" x14ac:dyDescent="0.3">
      <c r="A207" s="70"/>
      <c r="B207" s="70"/>
      <c r="C207" s="70"/>
      <c r="D207" s="70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</row>
    <row r="208" spans="1:46" x14ac:dyDescent="0.3">
      <c r="A208" s="70"/>
      <c r="B208" s="70"/>
      <c r="C208" s="70"/>
      <c r="D208" s="70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</row>
    <row r="209" spans="1:46" x14ac:dyDescent="0.3">
      <c r="A209" s="70"/>
      <c r="B209" s="70"/>
      <c r="C209" s="70"/>
      <c r="D209" s="70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</row>
    <row r="210" spans="1:46" x14ac:dyDescent="0.3">
      <c r="A210" s="70"/>
      <c r="B210" s="70"/>
      <c r="C210" s="70"/>
      <c r="D210" s="70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</row>
    <row r="211" spans="1:46" x14ac:dyDescent="0.3">
      <c r="A211" s="70"/>
      <c r="B211" s="70"/>
      <c r="C211" s="70"/>
      <c r="D211" s="70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</row>
    <row r="212" spans="1:46" x14ac:dyDescent="0.3">
      <c r="A212" s="70"/>
      <c r="B212" s="70"/>
      <c r="C212" s="70"/>
      <c r="D212" s="70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</row>
    <row r="213" spans="1:46" x14ac:dyDescent="0.3">
      <c r="A213" s="70"/>
      <c r="B213" s="70"/>
      <c r="C213" s="70"/>
      <c r="D213" s="70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</row>
    <row r="214" spans="1:46" x14ac:dyDescent="0.3">
      <c r="A214" s="70"/>
      <c r="B214" s="70"/>
      <c r="C214" s="70"/>
      <c r="D214" s="70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</row>
    <row r="215" spans="1:46" x14ac:dyDescent="0.3">
      <c r="A215" s="70"/>
      <c r="B215" s="70"/>
      <c r="C215" s="70"/>
      <c r="D215" s="70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</row>
    <row r="216" spans="1:46" x14ac:dyDescent="0.3">
      <c r="A216" s="70"/>
      <c r="B216" s="70"/>
      <c r="C216" s="70"/>
      <c r="D216" s="70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</row>
    <row r="217" spans="1:46" x14ac:dyDescent="0.3">
      <c r="A217" s="70"/>
      <c r="B217" s="70"/>
      <c r="C217" s="70"/>
      <c r="D217" s="70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</row>
    <row r="218" spans="1:46" x14ac:dyDescent="0.3">
      <c r="A218" s="70"/>
      <c r="B218" s="70"/>
      <c r="C218" s="70"/>
      <c r="D218" s="70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</row>
    <row r="219" spans="1:46" x14ac:dyDescent="0.3">
      <c r="A219" s="70"/>
      <c r="B219" s="70"/>
      <c r="C219" s="70"/>
      <c r="D219" s="70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</row>
    <row r="220" spans="1:46" x14ac:dyDescent="0.3">
      <c r="A220" s="70"/>
      <c r="B220" s="70"/>
      <c r="C220" s="70"/>
      <c r="D220" s="70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</row>
    <row r="221" spans="1:46" x14ac:dyDescent="0.3">
      <c r="A221" s="70"/>
      <c r="B221" s="70"/>
      <c r="C221" s="70"/>
      <c r="D221" s="70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</row>
    <row r="222" spans="1:46" x14ac:dyDescent="0.3">
      <c r="A222" s="70"/>
      <c r="B222" s="70"/>
      <c r="C222" s="70"/>
      <c r="D222" s="70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</row>
    <row r="223" spans="1:46" x14ac:dyDescent="0.3">
      <c r="A223" s="70"/>
      <c r="B223" s="70"/>
      <c r="C223" s="70"/>
      <c r="D223" s="70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</row>
    <row r="224" spans="1:46" x14ac:dyDescent="0.3">
      <c r="A224" s="70"/>
      <c r="B224" s="70"/>
      <c r="C224" s="70"/>
      <c r="D224" s="70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</row>
    <row r="225" spans="1:12" x14ac:dyDescent="0.3">
      <c r="A225" s="70"/>
      <c r="B225" s="70"/>
      <c r="C225" s="70"/>
      <c r="D225" s="70"/>
      <c r="E225" s="7"/>
      <c r="F225" s="7"/>
      <c r="G225" s="7"/>
      <c r="H225" s="7"/>
      <c r="I225" s="7"/>
      <c r="J225" s="7"/>
      <c r="K225" s="7"/>
      <c r="L225" s="7"/>
    </row>
    <row r="226" spans="1:12" x14ac:dyDescent="0.3">
      <c r="A226" s="70"/>
      <c r="B226" s="70"/>
      <c r="C226" s="70"/>
      <c r="D226" s="70"/>
      <c r="E226" s="7"/>
      <c r="F226" s="7"/>
      <c r="G226" s="7"/>
      <c r="H226" s="7"/>
      <c r="I226" s="7"/>
      <c r="J226" s="7"/>
      <c r="K226" s="7"/>
      <c r="L226" s="7"/>
    </row>
  </sheetData>
  <mergeCells count="25">
    <mergeCell ref="A1:R1"/>
    <mergeCell ref="L2:L3"/>
    <mergeCell ref="A2:A3"/>
    <mergeCell ref="B2:B3"/>
    <mergeCell ref="D2:K2"/>
    <mergeCell ref="O27:P27"/>
    <mergeCell ref="Q27:R27"/>
    <mergeCell ref="M2:N2"/>
    <mergeCell ref="O2:P2"/>
    <mergeCell ref="Q2:R2"/>
    <mergeCell ref="L26:L27"/>
    <mergeCell ref="B39:F39"/>
    <mergeCell ref="A28:B30"/>
    <mergeCell ref="A31:B33"/>
    <mergeCell ref="M27:N27"/>
    <mergeCell ref="A34:B36"/>
    <mergeCell ref="H26:H27"/>
    <mergeCell ref="I26:I27"/>
    <mergeCell ref="J26:J27"/>
    <mergeCell ref="K26:K27"/>
    <mergeCell ref="A26:C27"/>
    <mergeCell ref="D26:D27"/>
    <mergeCell ref="E26:E27"/>
    <mergeCell ref="F26:F27"/>
    <mergeCell ref="G26:G27"/>
  </mergeCells>
  <printOptions horizontalCentered="1"/>
  <pageMargins left="0" right="0" top="0.10433070899999999" bottom="0" header="0.23622047244094499" footer="0.31496062992126"/>
  <pageSetup paperSize="9" scale="90" fitToWidth="0" fitToHeight="0" orientation="landscape" horizontalDpi="4294967292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9" tint="-0.499984740745262"/>
  </sheetPr>
  <dimension ref="A1:L94"/>
  <sheetViews>
    <sheetView view="pageBreakPreview" topLeftCell="A34" zoomScale="85" zoomScaleNormal="70" zoomScaleSheetLayoutView="85" workbookViewId="0">
      <selection activeCell="H54" sqref="H54"/>
    </sheetView>
  </sheetViews>
  <sheetFormatPr defaultColWidth="9.140625" defaultRowHeight="15" x14ac:dyDescent="0.25"/>
  <cols>
    <col min="1" max="1" width="3.85546875" style="4" customWidth="1"/>
    <col min="2" max="2" width="3.85546875" style="105" customWidth="1"/>
    <col min="3" max="3" width="39.5703125" style="4" customWidth="1"/>
    <col min="4" max="4" width="56.140625" style="4" customWidth="1"/>
    <col min="5" max="5" width="20.5703125" style="5" customWidth="1"/>
    <col min="6" max="6" width="26" style="5" customWidth="1"/>
    <col min="7" max="10" width="7.7109375" style="4" customWidth="1"/>
    <col min="11" max="16384" width="9.140625" style="4"/>
  </cols>
  <sheetData>
    <row r="1" spans="1:12" ht="20.25" x14ac:dyDescent="0.25">
      <c r="A1" s="852" t="s">
        <v>38</v>
      </c>
      <c r="B1" s="852"/>
      <c r="C1" s="852"/>
      <c r="D1" s="852"/>
      <c r="E1" s="852"/>
      <c r="F1" s="852"/>
      <c r="G1" s="852"/>
      <c r="H1" s="852"/>
      <c r="I1" s="852"/>
      <c r="J1" s="852"/>
    </row>
    <row r="2" spans="1:12" x14ac:dyDescent="0.25">
      <c r="A2" s="1"/>
      <c r="B2" s="106"/>
      <c r="C2" s="3"/>
      <c r="D2" s="3"/>
      <c r="E2" s="3"/>
      <c r="F2" s="3"/>
      <c r="G2" s="3"/>
      <c r="H2" s="3"/>
      <c r="I2" s="3"/>
      <c r="J2" s="3"/>
    </row>
    <row r="3" spans="1:12" ht="13.5" customHeight="1" x14ac:dyDescent="0.3">
      <c r="A3" s="380"/>
      <c r="B3" s="839" t="s">
        <v>1206</v>
      </c>
      <c r="C3" s="840"/>
      <c r="D3" s="381"/>
      <c r="E3" s="817" t="s">
        <v>1156</v>
      </c>
      <c r="F3" s="817" t="s">
        <v>1157</v>
      </c>
      <c r="G3" s="843" t="s">
        <v>143</v>
      </c>
      <c r="H3" s="844"/>
      <c r="I3" s="843" t="s">
        <v>144</v>
      </c>
      <c r="J3" s="844"/>
    </row>
    <row r="4" spans="1:12" ht="16.5" x14ac:dyDescent="0.3">
      <c r="A4" s="854" t="s">
        <v>8</v>
      </c>
      <c r="B4" s="841"/>
      <c r="C4" s="842"/>
      <c r="D4" s="382" t="s">
        <v>9</v>
      </c>
      <c r="E4" s="818"/>
      <c r="F4" s="818"/>
      <c r="G4" s="845"/>
      <c r="H4" s="846"/>
      <c r="I4" s="845"/>
      <c r="J4" s="846"/>
    </row>
    <row r="5" spans="1:12" ht="16.5" x14ac:dyDescent="0.25">
      <c r="A5" s="854"/>
      <c r="B5" s="841"/>
      <c r="C5" s="842"/>
      <c r="D5" s="383" t="s">
        <v>7</v>
      </c>
      <c r="E5" s="818"/>
      <c r="F5" s="818"/>
      <c r="G5" s="845"/>
      <c r="H5" s="846"/>
      <c r="I5" s="845"/>
      <c r="J5" s="846"/>
    </row>
    <row r="6" spans="1:12" ht="11.25" customHeight="1" x14ac:dyDescent="0.3">
      <c r="A6" s="384"/>
      <c r="B6" s="841"/>
      <c r="C6" s="842"/>
      <c r="D6" s="385"/>
      <c r="E6" s="819"/>
      <c r="F6" s="819"/>
      <c r="G6" s="845"/>
      <c r="H6" s="846"/>
      <c r="I6" s="845"/>
      <c r="J6" s="846"/>
    </row>
    <row r="7" spans="1:12" ht="16.5" x14ac:dyDescent="0.3">
      <c r="A7" s="386"/>
      <c r="B7" s="806"/>
      <c r="C7" s="807"/>
      <c r="D7" s="386"/>
      <c r="E7" s="386"/>
      <c r="F7" s="386"/>
      <c r="G7" s="386" t="s">
        <v>1</v>
      </c>
      <c r="H7" s="386" t="s">
        <v>2</v>
      </c>
      <c r="I7" s="373" t="s">
        <v>1</v>
      </c>
      <c r="J7" s="386" t="s">
        <v>2</v>
      </c>
    </row>
    <row r="8" spans="1:12" s="5" customFormat="1" ht="15" customHeight="1" x14ac:dyDescent="0.25">
      <c r="A8" s="363" t="s">
        <v>927</v>
      </c>
      <c r="B8" s="364"/>
      <c r="C8" s="364"/>
      <c r="D8" s="364"/>
      <c r="E8" s="364"/>
      <c r="F8" s="364"/>
      <c r="G8" s="365"/>
      <c r="H8" s="365"/>
      <c r="I8" s="365"/>
      <c r="J8" s="366"/>
    </row>
    <row r="9" spans="1:12" s="5" customFormat="1" ht="15" customHeight="1" x14ac:dyDescent="0.25">
      <c r="A9" s="308" t="s">
        <v>3</v>
      </c>
      <c r="B9" s="317"/>
      <c r="C9" s="317"/>
      <c r="D9" s="298"/>
      <c r="E9" s="298"/>
      <c r="F9" s="298"/>
      <c r="G9" s="308" t="s">
        <v>3</v>
      </c>
      <c r="H9" s="308" t="s">
        <v>3</v>
      </c>
      <c r="I9" s="308" t="s">
        <v>3</v>
      </c>
      <c r="J9" s="308" t="s">
        <v>3</v>
      </c>
      <c r="K9" s="5">
        <f>SUM(G9:J9)</f>
        <v>0</v>
      </c>
    </row>
    <row r="10" spans="1:12" s="5" customFormat="1" ht="15" customHeight="1" x14ac:dyDescent="0.25">
      <c r="A10" s="316" t="s">
        <v>926</v>
      </c>
      <c r="B10" s="317"/>
      <c r="C10" s="317"/>
      <c r="D10" s="317"/>
      <c r="E10" s="317"/>
      <c r="F10" s="317"/>
      <c r="G10" s="308">
        <f>SUM(G9)</f>
        <v>0</v>
      </c>
      <c r="H10" s="308">
        <f>SUM(H9)</f>
        <v>0</v>
      </c>
      <c r="I10" s="308">
        <f>SUM(I9)</f>
        <v>0</v>
      </c>
      <c r="J10" s="308">
        <f>SUM(J9)</f>
        <v>0</v>
      </c>
    </row>
    <row r="11" spans="1:12" s="11" customFormat="1" ht="14.1" customHeight="1" x14ac:dyDescent="0.25">
      <c r="A11" s="344" t="s">
        <v>935</v>
      </c>
      <c r="B11" s="352"/>
      <c r="C11" s="352"/>
      <c r="D11" s="352"/>
      <c r="E11" s="633"/>
      <c r="F11" s="633"/>
      <c r="G11" s="779">
        <f>SUM(A9)</f>
        <v>0</v>
      </c>
      <c r="H11" s="780"/>
      <c r="I11" s="780"/>
      <c r="J11" s="781"/>
    </row>
    <row r="12" spans="1:12" s="5" customFormat="1" ht="15" customHeight="1" x14ac:dyDescent="0.25">
      <c r="A12" s="363" t="s">
        <v>928</v>
      </c>
      <c r="B12" s="364"/>
      <c r="C12" s="364"/>
      <c r="D12" s="364"/>
      <c r="E12" s="364"/>
      <c r="F12" s="364"/>
      <c r="G12" s="365"/>
      <c r="H12" s="365"/>
      <c r="I12" s="365"/>
      <c r="J12" s="366"/>
    </row>
    <row r="13" spans="1:12" s="11" customFormat="1" ht="16.5" x14ac:dyDescent="0.3">
      <c r="A13" s="31">
        <v>1</v>
      </c>
      <c r="B13" s="103" t="s">
        <v>140</v>
      </c>
      <c r="C13" s="120" t="s">
        <v>588</v>
      </c>
      <c r="D13" s="144" t="s">
        <v>598</v>
      </c>
      <c r="E13" s="144"/>
      <c r="F13" s="144"/>
      <c r="G13" s="39">
        <v>7</v>
      </c>
      <c r="H13" s="38" t="s">
        <v>3</v>
      </c>
      <c r="I13" s="36" t="s">
        <v>3</v>
      </c>
      <c r="J13" s="36" t="s">
        <v>3</v>
      </c>
      <c r="K13" s="543">
        <f>SUM(G13:J13)</f>
        <v>7</v>
      </c>
    </row>
    <row r="14" spans="1:12" s="11" customFormat="1" ht="16.5" x14ac:dyDescent="0.3">
      <c r="A14" s="31">
        <v>2</v>
      </c>
      <c r="B14" s="64" t="s">
        <v>140</v>
      </c>
      <c r="C14" s="120" t="s">
        <v>582</v>
      </c>
      <c r="D14" s="144" t="s">
        <v>856</v>
      </c>
      <c r="E14" s="144"/>
      <c r="F14" s="144"/>
      <c r="G14" s="39">
        <v>46</v>
      </c>
      <c r="H14" s="38" t="s">
        <v>3</v>
      </c>
      <c r="I14" s="36" t="s">
        <v>3</v>
      </c>
      <c r="J14" s="36" t="s">
        <v>3</v>
      </c>
      <c r="K14" s="543">
        <f>SUM(G14:J14)</f>
        <v>46</v>
      </c>
    </row>
    <row r="15" spans="1:12" s="11" customFormat="1" ht="16.5" x14ac:dyDescent="0.3">
      <c r="A15" s="31">
        <v>3</v>
      </c>
      <c r="B15" s="64" t="s">
        <v>140</v>
      </c>
      <c r="C15" s="228" t="s">
        <v>581</v>
      </c>
      <c r="D15" s="144" t="s">
        <v>592</v>
      </c>
      <c r="E15" s="144"/>
      <c r="F15" s="144"/>
      <c r="G15" s="39">
        <v>36</v>
      </c>
      <c r="H15" s="38">
        <v>4</v>
      </c>
      <c r="I15" s="36" t="s">
        <v>3</v>
      </c>
      <c r="J15" s="36" t="s">
        <v>3</v>
      </c>
      <c r="K15" s="543">
        <f>SUM(G15:J15)</f>
        <v>40</v>
      </c>
    </row>
    <row r="16" spans="1:12" s="11" customFormat="1" ht="16.5" x14ac:dyDescent="0.3">
      <c r="A16" s="31">
        <v>4</v>
      </c>
      <c r="B16" s="738" t="s">
        <v>1229</v>
      </c>
      <c r="C16" s="120"/>
      <c r="D16" s="144" t="s">
        <v>593</v>
      </c>
      <c r="E16" s="144"/>
      <c r="F16" s="144"/>
      <c r="G16" s="39">
        <v>366</v>
      </c>
      <c r="H16" s="38">
        <v>17</v>
      </c>
      <c r="I16" s="36" t="s">
        <v>3</v>
      </c>
      <c r="J16" s="36" t="s">
        <v>3</v>
      </c>
      <c r="K16" s="543">
        <f>SUM(G16:J16)</f>
        <v>383</v>
      </c>
      <c r="L16" s="543"/>
    </row>
    <row r="17" spans="1:11" s="11" customFormat="1" ht="15" customHeight="1" x14ac:dyDescent="0.3">
      <c r="A17" s="790" t="s">
        <v>926</v>
      </c>
      <c r="B17" s="791"/>
      <c r="C17" s="791"/>
      <c r="D17" s="792"/>
      <c r="E17" s="637"/>
      <c r="F17" s="637"/>
      <c r="G17" s="292">
        <f>SUM(G13:G16)</f>
        <v>455</v>
      </c>
      <c r="H17" s="280">
        <f>SUM(H13:H16)</f>
        <v>21</v>
      </c>
      <c r="I17" s="315">
        <f>SUM(I13:I16)</f>
        <v>0</v>
      </c>
      <c r="J17" s="315">
        <f>SUM(J13:J16)</f>
        <v>0</v>
      </c>
    </row>
    <row r="18" spans="1:11" s="11" customFormat="1" ht="14.1" customHeight="1" x14ac:dyDescent="0.25">
      <c r="A18" s="344" t="s">
        <v>935</v>
      </c>
      <c r="B18" s="352"/>
      <c r="C18" s="352"/>
      <c r="D18" s="352"/>
      <c r="E18" s="633"/>
      <c r="F18" s="633"/>
      <c r="G18" s="779">
        <f>SUM(A16)</f>
        <v>4</v>
      </c>
      <c r="H18" s="780"/>
      <c r="I18" s="780"/>
      <c r="J18" s="781"/>
    </row>
    <row r="19" spans="1:11" s="11" customFormat="1" ht="15" customHeight="1" x14ac:dyDescent="0.25">
      <c r="A19" s="363" t="s">
        <v>929</v>
      </c>
      <c r="B19" s="364"/>
      <c r="C19" s="364"/>
      <c r="D19" s="364"/>
      <c r="E19" s="364"/>
      <c r="F19" s="364"/>
      <c r="G19" s="365"/>
      <c r="H19" s="365"/>
      <c r="I19" s="365"/>
      <c r="J19" s="366"/>
    </row>
    <row r="20" spans="1:11" s="11" customFormat="1" ht="16.5" x14ac:dyDescent="0.3">
      <c r="A20" s="31">
        <v>1</v>
      </c>
      <c r="B20" s="64" t="s">
        <v>140</v>
      </c>
      <c r="C20" s="120" t="s">
        <v>584</v>
      </c>
      <c r="D20" s="144" t="s">
        <v>791</v>
      </c>
      <c r="E20" s="144"/>
      <c r="F20" s="144"/>
      <c r="G20" s="39">
        <v>27</v>
      </c>
      <c r="H20" s="38">
        <v>4</v>
      </c>
      <c r="I20" s="36" t="s">
        <v>3</v>
      </c>
      <c r="J20" s="36" t="s">
        <v>3</v>
      </c>
      <c r="K20" s="543">
        <f>SUM(G20:J20)</f>
        <v>31</v>
      </c>
    </row>
    <row r="21" spans="1:11" s="12" customFormat="1" ht="14.1" customHeight="1" x14ac:dyDescent="0.3">
      <c r="A21" s="31">
        <v>2</v>
      </c>
      <c r="B21" s="64" t="s">
        <v>140</v>
      </c>
      <c r="C21" s="104" t="s">
        <v>602</v>
      </c>
      <c r="D21" s="146" t="s">
        <v>599</v>
      </c>
      <c r="E21" s="146"/>
      <c r="F21" s="146"/>
      <c r="G21" s="35">
        <v>450</v>
      </c>
      <c r="H21" s="61">
        <v>25</v>
      </c>
      <c r="I21" s="63" t="s">
        <v>3</v>
      </c>
      <c r="J21" s="63" t="s">
        <v>3</v>
      </c>
      <c r="K21" s="543">
        <f t="shared" ref="K21:K22" si="0">SUM(G21:J21)</f>
        <v>475</v>
      </c>
    </row>
    <row r="22" spans="1:11" s="11" customFormat="1" ht="16.5" x14ac:dyDescent="0.3">
      <c r="A22" s="31">
        <v>3</v>
      </c>
      <c r="B22" s="151" t="s">
        <v>141</v>
      </c>
      <c r="C22" s="120" t="s">
        <v>583</v>
      </c>
      <c r="D22" s="144" t="s">
        <v>594</v>
      </c>
      <c r="E22" s="144"/>
      <c r="F22" s="144"/>
      <c r="G22" s="145">
        <v>20</v>
      </c>
      <c r="H22" s="36">
        <v>4</v>
      </c>
      <c r="I22" s="36" t="s">
        <v>3</v>
      </c>
      <c r="J22" s="36" t="s">
        <v>3</v>
      </c>
      <c r="K22" s="543">
        <f t="shared" si="0"/>
        <v>24</v>
      </c>
    </row>
    <row r="23" spans="1:11" s="11" customFormat="1" ht="15" customHeight="1" x14ac:dyDescent="0.3">
      <c r="A23" s="579" t="s">
        <v>926</v>
      </c>
      <c r="B23" s="580"/>
      <c r="C23" s="580"/>
      <c r="D23" s="581"/>
      <c r="E23" s="637"/>
      <c r="F23" s="637"/>
      <c r="G23" s="292">
        <f>SUM(G22:G22)</f>
        <v>20</v>
      </c>
      <c r="H23" s="280">
        <f>SUM(H22:H22)</f>
        <v>4</v>
      </c>
      <c r="I23" s="315">
        <f>SUM(I22:I22)</f>
        <v>0</v>
      </c>
      <c r="J23" s="315">
        <f>SUM(J22:J22)</f>
        <v>0</v>
      </c>
    </row>
    <row r="24" spans="1:11" s="11" customFormat="1" ht="14.1" customHeight="1" x14ac:dyDescent="0.25">
      <c r="A24" s="344" t="s">
        <v>935</v>
      </c>
      <c r="B24" s="352"/>
      <c r="C24" s="352"/>
      <c r="D24" s="352"/>
      <c r="E24" s="633"/>
      <c r="F24" s="633"/>
      <c r="G24" s="779">
        <f>SUM(A22)</f>
        <v>3</v>
      </c>
      <c r="H24" s="780"/>
      <c r="I24" s="780"/>
      <c r="J24" s="781"/>
    </row>
    <row r="25" spans="1:11" s="11" customFormat="1" ht="15" customHeight="1" x14ac:dyDescent="0.25">
      <c r="A25" s="582" t="s">
        <v>930</v>
      </c>
      <c r="B25" s="582"/>
      <c r="C25" s="582"/>
      <c r="D25" s="582"/>
      <c r="E25" s="640"/>
      <c r="F25" s="640"/>
      <c r="G25" s="582"/>
      <c r="H25" s="582"/>
      <c r="I25" s="582"/>
      <c r="J25" s="582"/>
    </row>
    <row r="26" spans="1:11" s="11" customFormat="1" ht="16.5" x14ac:dyDescent="0.3">
      <c r="A26" s="31">
        <v>1</v>
      </c>
      <c r="B26" s="103" t="s">
        <v>140</v>
      </c>
      <c r="C26" s="120" t="s">
        <v>604</v>
      </c>
      <c r="D26" s="144" t="s">
        <v>593</v>
      </c>
      <c r="E26" s="144"/>
      <c r="F26" s="144"/>
      <c r="G26" s="39">
        <v>3</v>
      </c>
      <c r="H26" s="38">
        <v>1</v>
      </c>
      <c r="I26" s="36" t="s">
        <v>3</v>
      </c>
      <c r="J26" s="36" t="s">
        <v>3</v>
      </c>
      <c r="K26" s="543">
        <f>SUM(G26:J26)</f>
        <v>4</v>
      </c>
    </row>
    <row r="27" spans="1:11" s="11" customFormat="1" ht="16.5" x14ac:dyDescent="0.3">
      <c r="A27" s="31">
        <v>2</v>
      </c>
      <c r="B27" s="64" t="s">
        <v>140</v>
      </c>
      <c r="C27" s="120" t="s">
        <v>857</v>
      </c>
      <c r="D27" s="144" t="s">
        <v>856</v>
      </c>
      <c r="E27" s="144"/>
      <c r="F27" s="144"/>
      <c r="G27" s="39">
        <v>48</v>
      </c>
      <c r="H27" s="38">
        <v>6</v>
      </c>
      <c r="I27" s="36" t="s">
        <v>3</v>
      </c>
      <c r="J27" s="36" t="s">
        <v>3</v>
      </c>
      <c r="K27" s="543">
        <f>SUM(G27:J27)</f>
        <v>54</v>
      </c>
    </row>
    <row r="28" spans="1:11" s="11" customFormat="1" ht="15" customHeight="1" x14ac:dyDescent="0.3">
      <c r="A28" s="579" t="s">
        <v>926</v>
      </c>
      <c r="B28" s="580"/>
      <c r="C28" s="580"/>
      <c r="D28" s="581"/>
      <c r="E28" s="637"/>
      <c r="F28" s="637"/>
      <c r="G28" s="292">
        <f>SUM(G26:G27)</f>
        <v>51</v>
      </c>
      <c r="H28" s="280">
        <f>SUM(H26:H27)</f>
        <v>7</v>
      </c>
      <c r="I28" s="315">
        <f>SUM(I26:I27)</f>
        <v>0</v>
      </c>
      <c r="J28" s="315">
        <f>SUM(J26:J27)</f>
        <v>0</v>
      </c>
    </row>
    <row r="29" spans="1:11" s="11" customFormat="1" ht="14.1" customHeight="1" x14ac:dyDescent="0.25">
      <c r="A29" s="344" t="s">
        <v>935</v>
      </c>
      <c r="B29" s="352"/>
      <c r="C29" s="352"/>
      <c r="D29" s="352"/>
      <c r="E29" s="633"/>
      <c r="F29" s="633"/>
      <c r="G29" s="779">
        <f>SUM(A27)</f>
        <v>2</v>
      </c>
      <c r="H29" s="780"/>
      <c r="I29" s="780"/>
      <c r="J29" s="781"/>
    </row>
    <row r="30" spans="1:11" s="11" customFormat="1" ht="15" customHeight="1" x14ac:dyDescent="0.25">
      <c r="A30" s="582" t="s">
        <v>931</v>
      </c>
      <c r="B30" s="582"/>
      <c r="C30" s="582"/>
      <c r="D30" s="582"/>
      <c r="E30" s="640"/>
      <c r="F30" s="640"/>
      <c r="G30" s="582"/>
      <c r="H30" s="582"/>
      <c r="I30" s="582"/>
      <c r="J30" s="582"/>
    </row>
    <row r="31" spans="1:11" s="11" customFormat="1" ht="15" customHeight="1" x14ac:dyDescent="0.3">
      <c r="A31" s="130" t="s">
        <v>3</v>
      </c>
      <c r="B31" s="218"/>
      <c r="C31" s="220"/>
      <c r="D31" s="124"/>
      <c r="E31" s="124"/>
      <c r="F31" s="124"/>
      <c r="G31" s="125" t="s">
        <v>3</v>
      </c>
      <c r="H31" s="126" t="s">
        <v>3</v>
      </c>
      <c r="I31" s="126" t="s">
        <v>3</v>
      </c>
      <c r="J31" s="126" t="s">
        <v>3</v>
      </c>
      <c r="K31" s="543">
        <f>SUM(G31:J31)</f>
        <v>0</v>
      </c>
    </row>
    <row r="32" spans="1:11" s="11" customFormat="1" ht="15" customHeight="1" x14ac:dyDescent="0.3">
      <c r="A32" s="579" t="s">
        <v>926</v>
      </c>
      <c r="B32" s="580"/>
      <c r="C32" s="580"/>
      <c r="D32" s="581"/>
      <c r="E32" s="637"/>
      <c r="F32" s="637"/>
      <c r="G32" s="292">
        <f>SUM(G31)</f>
        <v>0</v>
      </c>
      <c r="H32" s="280">
        <f>SUM(H31)</f>
        <v>0</v>
      </c>
      <c r="I32" s="319">
        <f>SUM(I31)</f>
        <v>0</v>
      </c>
      <c r="J32" s="319">
        <f>SUM(J31)</f>
        <v>0</v>
      </c>
    </row>
    <row r="33" spans="1:11" s="11" customFormat="1" ht="14.1" customHeight="1" x14ac:dyDescent="0.25">
      <c r="A33" s="344" t="s">
        <v>935</v>
      </c>
      <c r="B33" s="352"/>
      <c r="C33" s="352"/>
      <c r="D33" s="352"/>
      <c r="E33" s="633"/>
      <c r="F33" s="633"/>
      <c r="G33" s="779">
        <f>SUM(A31)</f>
        <v>0</v>
      </c>
      <c r="H33" s="780"/>
      <c r="I33" s="780"/>
      <c r="J33" s="781"/>
    </row>
    <row r="34" spans="1:11" s="11" customFormat="1" ht="15" customHeight="1" x14ac:dyDescent="0.25">
      <c r="A34" s="582" t="s">
        <v>932</v>
      </c>
      <c r="B34" s="582"/>
      <c r="C34" s="582"/>
      <c r="D34" s="582"/>
      <c r="E34" s="640"/>
      <c r="F34" s="640"/>
      <c r="G34" s="582"/>
      <c r="H34" s="582"/>
      <c r="I34" s="582"/>
      <c r="J34" s="582"/>
    </row>
    <row r="35" spans="1:11" s="11" customFormat="1" ht="16.5" x14ac:dyDescent="0.3">
      <c r="A35" s="31">
        <v>1</v>
      </c>
      <c r="B35" s="64" t="s">
        <v>140</v>
      </c>
      <c r="C35" s="120" t="s">
        <v>586</v>
      </c>
      <c r="D35" s="144" t="s">
        <v>596</v>
      </c>
      <c r="E35" s="144"/>
      <c r="F35" s="144"/>
      <c r="G35" s="39">
        <v>25</v>
      </c>
      <c r="H35" s="38">
        <v>3</v>
      </c>
      <c r="I35" s="38" t="s">
        <v>3</v>
      </c>
      <c r="J35" s="38" t="s">
        <v>3</v>
      </c>
      <c r="K35" s="543">
        <f>SUM(G35:J35)</f>
        <v>28</v>
      </c>
    </row>
    <row r="36" spans="1:11" s="11" customFormat="1" ht="16.5" x14ac:dyDescent="0.3">
      <c r="A36" s="796">
        <v>2</v>
      </c>
      <c r="B36" s="64" t="s">
        <v>140</v>
      </c>
      <c r="C36" s="120" t="s">
        <v>189</v>
      </c>
      <c r="D36" s="144" t="s">
        <v>600</v>
      </c>
      <c r="E36" s="144"/>
      <c r="F36" s="144"/>
      <c r="G36" s="39">
        <v>5</v>
      </c>
      <c r="H36" s="38">
        <v>4</v>
      </c>
      <c r="I36" s="36" t="s">
        <v>3</v>
      </c>
      <c r="J36" s="36" t="s">
        <v>3</v>
      </c>
      <c r="K36" s="543">
        <f t="shared" ref="K36:K40" si="1">SUM(G36:J36)</f>
        <v>9</v>
      </c>
    </row>
    <row r="37" spans="1:11" s="11" customFormat="1" ht="16.5" x14ac:dyDescent="0.3">
      <c r="A37" s="797"/>
      <c r="B37" s="64" t="s">
        <v>140</v>
      </c>
      <c r="C37" s="229" t="s">
        <v>189</v>
      </c>
      <c r="D37" s="144" t="s">
        <v>601</v>
      </c>
      <c r="E37" s="144"/>
      <c r="F37" s="144"/>
      <c r="G37" s="39">
        <v>3</v>
      </c>
      <c r="H37" s="38">
        <v>4</v>
      </c>
      <c r="I37" s="36" t="s">
        <v>3</v>
      </c>
      <c r="J37" s="36" t="s">
        <v>3</v>
      </c>
      <c r="K37" s="543">
        <f t="shared" si="1"/>
        <v>7</v>
      </c>
    </row>
    <row r="38" spans="1:11" s="11" customFormat="1" ht="16.5" x14ac:dyDescent="0.3">
      <c r="A38" s="798"/>
      <c r="B38" s="551" t="s">
        <v>140</v>
      </c>
      <c r="C38" s="552" t="s">
        <v>189</v>
      </c>
      <c r="D38" s="144" t="s">
        <v>1140</v>
      </c>
      <c r="E38" s="144"/>
      <c r="F38" s="144"/>
      <c r="G38" s="39">
        <v>5</v>
      </c>
      <c r="H38" s="38">
        <v>4</v>
      </c>
      <c r="I38" s="36" t="s">
        <v>3</v>
      </c>
      <c r="J38" s="36" t="s">
        <v>3</v>
      </c>
      <c r="K38" s="543">
        <f t="shared" si="1"/>
        <v>9</v>
      </c>
    </row>
    <row r="39" spans="1:11" s="11" customFormat="1" ht="16.5" x14ac:dyDescent="0.3">
      <c r="A39" s="31">
        <v>3</v>
      </c>
      <c r="B39" s="551" t="s">
        <v>140</v>
      </c>
      <c r="C39" s="552" t="s">
        <v>194</v>
      </c>
      <c r="D39" s="144" t="s">
        <v>1141</v>
      </c>
      <c r="E39" s="144"/>
      <c r="F39" s="144"/>
      <c r="G39" s="39">
        <v>3</v>
      </c>
      <c r="H39" s="38">
        <v>4</v>
      </c>
      <c r="I39" s="36" t="s">
        <v>3</v>
      </c>
      <c r="J39" s="36" t="s">
        <v>3</v>
      </c>
      <c r="K39" s="543">
        <f t="shared" si="1"/>
        <v>7</v>
      </c>
    </row>
    <row r="40" spans="1:11" s="11" customFormat="1" ht="16.5" x14ac:dyDescent="0.3">
      <c r="A40" s="31">
        <v>4</v>
      </c>
      <c r="B40" s="120" t="s">
        <v>591</v>
      </c>
      <c r="C40" s="147"/>
      <c r="D40" s="144" t="s">
        <v>593</v>
      </c>
      <c r="E40" s="144"/>
      <c r="F40" s="144"/>
      <c r="G40" s="39">
        <v>3</v>
      </c>
      <c r="H40" s="38">
        <v>1</v>
      </c>
      <c r="I40" s="36" t="s">
        <v>3</v>
      </c>
      <c r="J40" s="36" t="s">
        <v>3</v>
      </c>
      <c r="K40" s="543">
        <f t="shared" si="1"/>
        <v>4</v>
      </c>
    </row>
    <row r="41" spans="1:11" s="11" customFormat="1" ht="15" customHeight="1" x14ac:dyDescent="0.3">
      <c r="A41" s="579" t="s">
        <v>926</v>
      </c>
      <c r="B41" s="580"/>
      <c r="C41" s="580"/>
      <c r="D41" s="581"/>
      <c r="E41" s="637"/>
      <c r="F41" s="637"/>
      <c r="G41" s="292">
        <f>SUM(G35:G40)</f>
        <v>44</v>
      </c>
      <c r="H41" s="280">
        <f>SUM(H35:H40)</f>
        <v>20</v>
      </c>
      <c r="I41" s="315">
        <f>SUM(I35:I40)</f>
        <v>0</v>
      </c>
      <c r="J41" s="315">
        <f>SUM(J35:J40)</f>
        <v>0</v>
      </c>
    </row>
    <row r="42" spans="1:11" s="11" customFormat="1" ht="14.1" customHeight="1" x14ac:dyDescent="0.25">
      <c r="A42" s="344" t="s">
        <v>935</v>
      </c>
      <c r="B42" s="352"/>
      <c r="C42" s="352"/>
      <c r="D42" s="352"/>
      <c r="E42" s="633"/>
      <c r="F42" s="633"/>
      <c r="G42" s="779">
        <f>SUM(A40)</f>
        <v>4</v>
      </c>
      <c r="H42" s="780"/>
      <c r="I42" s="780"/>
      <c r="J42" s="781"/>
    </row>
    <row r="43" spans="1:11" s="11" customFormat="1" ht="15" customHeight="1" x14ac:dyDescent="0.25">
      <c r="A43" s="582" t="s">
        <v>933</v>
      </c>
      <c r="B43" s="582"/>
      <c r="C43" s="582"/>
      <c r="D43" s="582"/>
      <c r="E43" s="640"/>
      <c r="F43" s="640"/>
      <c r="G43" s="582"/>
      <c r="H43" s="582"/>
      <c r="I43" s="582"/>
      <c r="J43" s="582"/>
    </row>
    <row r="44" spans="1:11" s="11" customFormat="1" ht="16.5" x14ac:dyDescent="0.3">
      <c r="A44" s="31"/>
      <c r="B44" s="64"/>
      <c r="C44" s="120"/>
      <c r="D44" s="144"/>
      <c r="E44" s="144"/>
      <c r="F44" s="144"/>
      <c r="G44" s="39" t="s">
        <v>3</v>
      </c>
      <c r="H44" s="38" t="s">
        <v>3</v>
      </c>
      <c r="I44" s="36" t="s">
        <v>3</v>
      </c>
      <c r="J44" s="36" t="s">
        <v>3</v>
      </c>
      <c r="K44" s="543">
        <f>SUM(G44:J44)</f>
        <v>0</v>
      </c>
    </row>
    <row r="45" spans="1:11" s="11" customFormat="1" ht="15" customHeight="1" x14ac:dyDescent="0.3">
      <c r="A45" s="579" t="s">
        <v>926</v>
      </c>
      <c r="B45" s="580"/>
      <c r="C45" s="580"/>
      <c r="D45" s="581"/>
      <c r="E45" s="637"/>
      <c r="F45" s="637"/>
      <c r="G45" s="292">
        <f>SUM(G44)</f>
        <v>0</v>
      </c>
      <c r="H45" s="280">
        <f>SUM(H44)</f>
        <v>0</v>
      </c>
      <c r="I45" s="315">
        <f>SUM(I44)</f>
        <v>0</v>
      </c>
      <c r="J45" s="315">
        <f>SUM(J44)</f>
        <v>0</v>
      </c>
    </row>
    <row r="46" spans="1:11" s="11" customFormat="1" ht="14.1" customHeight="1" x14ac:dyDescent="0.25">
      <c r="A46" s="344" t="s">
        <v>935</v>
      </c>
      <c r="B46" s="352"/>
      <c r="C46" s="352"/>
      <c r="D46" s="352"/>
      <c r="E46" s="633"/>
      <c r="F46" s="633"/>
      <c r="G46" s="779">
        <f>SUM(A44)</f>
        <v>0</v>
      </c>
      <c r="H46" s="780"/>
      <c r="I46" s="780"/>
      <c r="J46" s="781"/>
    </row>
    <row r="47" spans="1:11" s="11" customFormat="1" ht="15" customHeight="1" x14ac:dyDescent="0.25">
      <c r="A47" s="582" t="s">
        <v>1137</v>
      </c>
      <c r="B47" s="582"/>
      <c r="C47" s="582"/>
      <c r="D47" s="582"/>
      <c r="E47" s="640"/>
      <c r="F47" s="640"/>
      <c r="G47" s="582"/>
      <c r="H47" s="582"/>
      <c r="I47" s="582"/>
      <c r="J47" s="582"/>
    </row>
    <row r="48" spans="1:11" s="11" customFormat="1" ht="15" customHeight="1" x14ac:dyDescent="0.25">
      <c r="A48" s="254">
        <v>1</v>
      </c>
      <c r="B48" s="510" t="s">
        <v>140</v>
      </c>
      <c r="C48" s="110" t="s">
        <v>957</v>
      </c>
      <c r="D48" s="553" t="s">
        <v>958</v>
      </c>
      <c r="E48" s="553"/>
      <c r="F48" s="553"/>
      <c r="G48" s="511">
        <v>24</v>
      </c>
      <c r="H48" s="511">
        <v>8</v>
      </c>
      <c r="I48" s="511" t="s">
        <v>3</v>
      </c>
      <c r="J48" s="511" t="s">
        <v>3</v>
      </c>
      <c r="K48" s="11">
        <f>SUM(G48:J48)</f>
        <v>32</v>
      </c>
    </row>
    <row r="49" spans="1:11" s="11" customFormat="1" ht="15" customHeight="1" x14ac:dyDescent="0.3">
      <c r="A49" s="734">
        <v>2</v>
      </c>
      <c r="B49" s="64" t="s">
        <v>140</v>
      </c>
      <c r="C49" s="120" t="s">
        <v>606</v>
      </c>
      <c r="D49" s="144" t="s">
        <v>593</v>
      </c>
      <c r="E49" s="144"/>
      <c r="F49" s="144"/>
      <c r="G49" s="39">
        <v>13</v>
      </c>
      <c r="H49" s="38">
        <v>2</v>
      </c>
      <c r="I49" s="36" t="s">
        <v>3</v>
      </c>
      <c r="J49" s="36" t="s">
        <v>3</v>
      </c>
      <c r="K49" s="11">
        <f t="shared" ref="K49:K59" si="2">SUM(G49:J49)</f>
        <v>15</v>
      </c>
    </row>
    <row r="50" spans="1:11" s="11" customFormat="1" ht="16.5" x14ac:dyDescent="0.3">
      <c r="A50" s="745">
        <v>3</v>
      </c>
      <c r="B50" s="64" t="s">
        <v>140</v>
      </c>
      <c r="C50" s="120" t="s">
        <v>589</v>
      </c>
      <c r="D50" s="144" t="s">
        <v>595</v>
      </c>
      <c r="E50" s="144"/>
      <c r="F50" s="144"/>
      <c r="G50" s="39">
        <v>4</v>
      </c>
      <c r="H50" s="38">
        <v>6</v>
      </c>
      <c r="I50" s="36" t="s">
        <v>3</v>
      </c>
      <c r="J50" s="36" t="s">
        <v>3</v>
      </c>
      <c r="K50" s="11">
        <f t="shared" si="2"/>
        <v>10</v>
      </c>
    </row>
    <row r="51" spans="1:11" s="11" customFormat="1" ht="16.5" x14ac:dyDescent="0.3">
      <c r="A51" s="745">
        <v>4</v>
      </c>
      <c r="B51" s="64" t="s">
        <v>140</v>
      </c>
      <c r="C51" s="120" t="s">
        <v>603</v>
      </c>
      <c r="D51" s="144" t="s">
        <v>593</v>
      </c>
      <c r="E51" s="144"/>
      <c r="F51" s="144"/>
      <c r="G51" s="39">
        <v>5</v>
      </c>
      <c r="H51" s="38">
        <v>7</v>
      </c>
      <c r="I51" s="36" t="s">
        <v>3</v>
      </c>
      <c r="J51" s="36" t="s">
        <v>3</v>
      </c>
      <c r="K51" s="11">
        <f t="shared" si="2"/>
        <v>12</v>
      </c>
    </row>
    <row r="52" spans="1:11" s="12" customFormat="1" ht="16.5" customHeight="1" x14ac:dyDescent="0.3">
      <c r="A52" s="745">
        <v>5</v>
      </c>
      <c r="B52" s="64" t="s">
        <v>140</v>
      </c>
      <c r="C52" s="120" t="s">
        <v>1076</v>
      </c>
      <c r="D52" s="144" t="s">
        <v>868</v>
      </c>
      <c r="E52" s="144"/>
      <c r="F52" s="144"/>
      <c r="G52" s="39">
        <v>47</v>
      </c>
      <c r="H52" s="38">
        <v>2</v>
      </c>
      <c r="I52" s="36" t="s">
        <v>3</v>
      </c>
      <c r="J52" s="36" t="s">
        <v>3</v>
      </c>
      <c r="K52" s="11">
        <f t="shared" si="2"/>
        <v>49</v>
      </c>
    </row>
    <row r="53" spans="1:11" s="11" customFormat="1" ht="16.5" x14ac:dyDescent="0.3">
      <c r="A53" s="745">
        <v>6</v>
      </c>
      <c r="B53" s="64" t="s">
        <v>140</v>
      </c>
      <c r="C53" s="109" t="s">
        <v>585</v>
      </c>
      <c r="D53" s="144" t="s">
        <v>595</v>
      </c>
      <c r="E53" s="144"/>
      <c r="F53" s="144"/>
      <c r="G53" s="39">
        <v>13</v>
      </c>
      <c r="H53" s="38" t="s">
        <v>3</v>
      </c>
      <c r="I53" s="36" t="s">
        <v>3</v>
      </c>
      <c r="J53" s="36" t="s">
        <v>3</v>
      </c>
      <c r="K53" s="11">
        <f t="shared" si="2"/>
        <v>13</v>
      </c>
    </row>
    <row r="54" spans="1:11" s="11" customFormat="1" ht="16.5" x14ac:dyDescent="0.3">
      <c r="A54" s="745">
        <v>7</v>
      </c>
      <c r="B54" s="64" t="s">
        <v>140</v>
      </c>
      <c r="C54" s="560" t="s">
        <v>1061</v>
      </c>
      <c r="D54" s="146" t="s">
        <v>1062</v>
      </c>
      <c r="E54" s="146"/>
      <c r="F54" s="146"/>
      <c r="G54" s="35">
        <v>3</v>
      </c>
      <c r="H54" s="61" t="s">
        <v>3</v>
      </c>
      <c r="I54" s="63"/>
      <c r="J54" s="63"/>
      <c r="K54" s="11">
        <f t="shared" si="2"/>
        <v>3</v>
      </c>
    </row>
    <row r="55" spans="1:11" s="11" customFormat="1" ht="16.5" x14ac:dyDescent="0.3">
      <c r="A55" s="745">
        <v>8</v>
      </c>
      <c r="B55" s="542" t="s">
        <v>140</v>
      </c>
      <c r="C55" s="583" t="s">
        <v>605</v>
      </c>
      <c r="D55" s="144" t="s">
        <v>792</v>
      </c>
      <c r="E55" s="144"/>
      <c r="F55" s="144"/>
      <c r="G55" s="39">
        <v>14</v>
      </c>
      <c r="H55" s="36" t="s">
        <v>3</v>
      </c>
      <c r="I55" s="36" t="s">
        <v>3</v>
      </c>
      <c r="J55" s="36" t="s">
        <v>3</v>
      </c>
      <c r="K55" s="11">
        <f t="shared" si="2"/>
        <v>14</v>
      </c>
    </row>
    <row r="56" spans="1:11" s="11" customFormat="1" ht="16.5" x14ac:dyDescent="0.3">
      <c r="A56" s="745">
        <v>9</v>
      </c>
      <c r="B56" s="64" t="s">
        <v>140</v>
      </c>
      <c r="C56" s="583" t="s">
        <v>975</v>
      </c>
      <c r="D56" s="144" t="s">
        <v>989</v>
      </c>
      <c r="E56" s="144"/>
      <c r="F56" s="144"/>
      <c r="G56" s="39">
        <v>298</v>
      </c>
      <c r="H56" s="38">
        <v>18</v>
      </c>
      <c r="I56" s="36" t="s">
        <v>3</v>
      </c>
      <c r="J56" s="36" t="s">
        <v>3</v>
      </c>
      <c r="K56" s="11">
        <f t="shared" si="2"/>
        <v>316</v>
      </c>
    </row>
    <row r="57" spans="1:11" s="11" customFormat="1" ht="16.5" x14ac:dyDescent="0.3">
      <c r="A57" s="745">
        <v>10</v>
      </c>
      <c r="B57" s="64" t="s">
        <v>140</v>
      </c>
      <c r="C57" s="583" t="s">
        <v>587</v>
      </c>
      <c r="D57" s="144" t="s">
        <v>597</v>
      </c>
      <c r="E57" s="144"/>
      <c r="F57" s="144"/>
      <c r="G57" s="39">
        <v>84</v>
      </c>
      <c r="H57" s="38" t="s">
        <v>3</v>
      </c>
      <c r="I57" s="36" t="s">
        <v>3</v>
      </c>
      <c r="J57" s="36" t="s">
        <v>3</v>
      </c>
      <c r="K57" s="11">
        <f t="shared" si="2"/>
        <v>84</v>
      </c>
    </row>
    <row r="58" spans="1:11" s="11" customFormat="1" ht="16.5" x14ac:dyDescent="0.3">
      <c r="A58" s="745">
        <v>11</v>
      </c>
      <c r="B58" s="64" t="s">
        <v>140</v>
      </c>
      <c r="C58" s="560" t="s">
        <v>786</v>
      </c>
      <c r="D58" s="146" t="s">
        <v>595</v>
      </c>
      <c r="E58" s="146"/>
      <c r="F58" s="146"/>
      <c r="G58" s="35">
        <v>40</v>
      </c>
      <c r="H58" s="61">
        <v>4</v>
      </c>
      <c r="I58" s="63" t="s">
        <v>3</v>
      </c>
      <c r="J58" s="63" t="s">
        <v>3</v>
      </c>
      <c r="K58" s="11">
        <f t="shared" si="2"/>
        <v>44</v>
      </c>
    </row>
    <row r="59" spans="1:11" s="11" customFormat="1" ht="16.5" x14ac:dyDescent="0.3">
      <c r="A59" s="745">
        <v>12</v>
      </c>
      <c r="B59" s="524" t="s">
        <v>140</v>
      </c>
      <c r="C59" s="530" t="s">
        <v>988</v>
      </c>
      <c r="D59" s="144" t="s">
        <v>989</v>
      </c>
      <c r="E59" s="144"/>
      <c r="F59" s="144"/>
      <c r="G59" s="39">
        <v>53</v>
      </c>
      <c r="H59" s="38" t="s">
        <v>3</v>
      </c>
      <c r="I59" s="38" t="s">
        <v>3</v>
      </c>
      <c r="J59" s="38" t="s">
        <v>3</v>
      </c>
      <c r="K59" s="11">
        <f t="shared" si="2"/>
        <v>53</v>
      </c>
    </row>
    <row r="60" spans="1:11" s="11" customFormat="1" ht="15" customHeight="1" x14ac:dyDescent="0.3">
      <c r="A60" s="579" t="s">
        <v>926</v>
      </c>
      <c r="B60" s="580"/>
      <c r="C60" s="580"/>
      <c r="D60" s="581"/>
      <c r="E60" s="637"/>
      <c r="F60" s="637"/>
      <c r="G60" s="292">
        <f>SUM(G48:G59)</f>
        <v>598</v>
      </c>
      <c r="H60" s="280">
        <f>SUM(H48:H59)</f>
        <v>47</v>
      </c>
      <c r="I60" s="315">
        <f>SUM(I48:I59)</f>
        <v>0</v>
      </c>
      <c r="J60" s="315">
        <f>SUM(J48:J59)</f>
        <v>0</v>
      </c>
    </row>
    <row r="61" spans="1:11" s="11" customFormat="1" ht="14.1" customHeight="1" x14ac:dyDescent="0.25">
      <c r="A61" s="344" t="s">
        <v>935</v>
      </c>
      <c r="B61" s="352"/>
      <c r="C61" s="352"/>
      <c r="D61" s="352"/>
      <c r="E61" s="633"/>
      <c r="F61" s="633"/>
      <c r="G61" s="779">
        <f>SUM(A59)</f>
        <v>12</v>
      </c>
      <c r="H61" s="780"/>
      <c r="I61" s="780"/>
      <c r="J61" s="781"/>
    </row>
    <row r="62" spans="1:11" s="5" customFormat="1" ht="18" customHeight="1" x14ac:dyDescent="0.25">
      <c r="A62" s="374" t="s">
        <v>937</v>
      </c>
      <c r="B62" s="375"/>
      <c r="C62" s="375"/>
      <c r="D62" s="376"/>
      <c r="E62" s="376"/>
      <c r="F62" s="376"/>
      <c r="G62" s="377">
        <f>SUM(G10,G17,G23,G28,G32,G41,G45,G60)</f>
        <v>1168</v>
      </c>
      <c r="H62" s="377">
        <f>SUM(H10,H17,H23,H28,H32,H41,H45,H60)</f>
        <v>99</v>
      </c>
      <c r="I62" s="378">
        <f>SUM(I10,I17,I23,I28,I32,I41,I45,I60)</f>
        <v>0</v>
      </c>
      <c r="J62" s="377">
        <f>SUM(J10,J17,J23,J28,J32,J41,J45,J60)</f>
        <v>0</v>
      </c>
    </row>
    <row r="63" spans="1:11" s="11" customFormat="1" ht="14.1" customHeight="1" x14ac:dyDescent="0.25">
      <c r="A63" s="363" t="s">
        <v>936</v>
      </c>
      <c r="B63" s="379"/>
      <c r="C63" s="379"/>
      <c r="D63" s="379"/>
      <c r="E63" s="638"/>
      <c r="F63" s="638"/>
      <c r="G63" s="782">
        <f>SUM(G11,G18,G24,G33,G29,G42,G46,G61)</f>
        <v>25</v>
      </c>
      <c r="H63" s="783"/>
      <c r="I63" s="783"/>
      <c r="J63" s="784"/>
    </row>
    <row r="64" spans="1:11" ht="10.5" customHeight="1" x14ac:dyDescent="0.3">
      <c r="A64" s="346"/>
      <c r="B64" s="111"/>
      <c r="C64" s="7"/>
      <c r="D64" s="7"/>
      <c r="E64" s="7"/>
      <c r="F64" s="7"/>
      <c r="G64" s="143"/>
      <c r="H64" s="143"/>
      <c r="I64" s="9"/>
      <c r="J64" s="9"/>
    </row>
    <row r="65" spans="1:10" ht="16.5" x14ac:dyDescent="0.3">
      <c r="A65" s="7"/>
      <c r="B65" s="111"/>
      <c r="C65" s="838"/>
      <c r="D65" s="838"/>
      <c r="E65" s="838"/>
      <c r="F65" s="838"/>
      <c r="G65" s="838"/>
      <c r="H65" s="7"/>
      <c r="I65" s="7"/>
      <c r="J65" s="7"/>
    </row>
    <row r="66" spans="1:10" ht="16.5" x14ac:dyDescent="0.3">
      <c r="A66" s="7"/>
      <c r="B66" s="111"/>
      <c r="C66" s="866"/>
      <c r="D66" s="866"/>
      <c r="E66" s="866"/>
      <c r="F66" s="866"/>
      <c r="G66" s="866"/>
      <c r="H66" s="7"/>
      <c r="I66" s="7"/>
      <c r="J66" s="7"/>
    </row>
    <row r="67" spans="1:10" ht="16.5" x14ac:dyDescent="0.3">
      <c r="A67" s="7"/>
      <c r="B67" s="111"/>
      <c r="C67" s="7"/>
      <c r="D67" s="7"/>
      <c r="E67" s="7"/>
      <c r="F67" s="7"/>
      <c r="G67" s="7"/>
      <c r="H67" s="7"/>
      <c r="I67" s="7"/>
      <c r="J67" s="7"/>
    </row>
    <row r="94" spans="2:9" x14ac:dyDescent="0.25">
      <c r="B94" s="4"/>
      <c r="I94" s="10"/>
    </row>
  </sheetData>
  <sortState ref="C52:H63">
    <sortCondition ref="C51"/>
  </sortState>
  <customSheetViews>
    <customSheetView guid="{B2785F94-002E-4A39-B1EF-780055BD09FA}" showPageBreaks="1" printArea="1" hiddenColumns="1">
      <selection activeCell="D18" sqref="D18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1"/>
    </customSheetView>
    <customSheetView guid="{53F3DFFE-EB8C-4D39-98E9-455D6F7EBB30}" showPageBreaks="1" printArea="1" hiddenColumns="1">
      <selection activeCell="D18" sqref="D18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A302746B-BA98-48BE-9C62-CB1B6E938D4D}" showPageBreaks="1" printArea="1" hiddenColumns="1" topLeftCell="A28">
      <selection activeCell="F32" sqref="F32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3"/>
    </customSheetView>
  </customSheetViews>
  <mergeCells count="21">
    <mergeCell ref="C66:G66"/>
    <mergeCell ref="B3:C6"/>
    <mergeCell ref="G3:H6"/>
    <mergeCell ref="B7:C7"/>
    <mergeCell ref="A17:D17"/>
    <mergeCell ref="G63:J63"/>
    <mergeCell ref="G11:J11"/>
    <mergeCell ref="G18:J18"/>
    <mergeCell ref="G24:J24"/>
    <mergeCell ref="G29:J29"/>
    <mergeCell ref="G33:J33"/>
    <mergeCell ref="G42:J42"/>
    <mergeCell ref="G46:J46"/>
    <mergeCell ref="G61:J61"/>
    <mergeCell ref="E3:E6"/>
    <mergeCell ref="F3:F6"/>
    <mergeCell ref="A1:J1"/>
    <mergeCell ref="I3:J6"/>
    <mergeCell ref="C65:G65"/>
    <mergeCell ref="A4:A5"/>
    <mergeCell ref="A36:A38"/>
  </mergeCells>
  <pageMargins left="0.70866141732283472" right="0.4" top="0.74803149606299213" bottom="0.74803149606299213" header="0.31496062992125984" footer="0.31496062992125984"/>
  <pageSetup paperSize="9" scale="72" orientation="landscape" horizontalDpi="4294967293" verticalDpi="200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C000"/>
  </sheetPr>
  <dimension ref="A2:K60"/>
  <sheetViews>
    <sheetView view="pageBreakPreview" topLeftCell="A13" zoomScale="70" zoomScaleNormal="70" zoomScaleSheetLayoutView="70" workbookViewId="0">
      <selection activeCell="C53" sqref="C53"/>
    </sheetView>
  </sheetViews>
  <sheetFormatPr defaultColWidth="9.140625" defaultRowHeight="15" x14ac:dyDescent="0.25"/>
  <cols>
    <col min="1" max="1" width="5.5703125" style="5" customWidth="1"/>
    <col min="2" max="2" width="4.28515625" style="5" customWidth="1"/>
    <col min="3" max="3" width="49.42578125" style="5" customWidth="1"/>
    <col min="4" max="4" width="75.85546875" style="5" customWidth="1"/>
    <col min="5" max="6" width="23.42578125" style="5" customWidth="1"/>
    <col min="7" max="10" width="7.7109375" style="5" customWidth="1"/>
    <col min="11" max="16384" width="9.140625" style="5"/>
  </cols>
  <sheetData>
    <row r="2" spans="1:11" ht="20.25" x14ac:dyDescent="0.25">
      <c r="A2" s="852" t="s">
        <v>793</v>
      </c>
      <c r="B2" s="852"/>
      <c r="C2" s="852"/>
      <c r="D2" s="852"/>
      <c r="E2" s="852"/>
      <c r="F2" s="852"/>
      <c r="G2" s="852"/>
      <c r="H2" s="852"/>
      <c r="I2" s="852"/>
      <c r="J2" s="852"/>
    </row>
    <row r="3" spans="1:11" x14ac:dyDescent="0.25">
      <c r="A3" s="1"/>
      <c r="B3" s="2"/>
      <c r="C3" s="3"/>
      <c r="D3" s="3"/>
      <c r="E3" s="3"/>
      <c r="F3" s="3"/>
      <c r="G3" s="3"/>
      <c r="H3" s="3"/>
      <c r="I3" s="3"/>
      <c r="J3" s="3"/>
    </row>
    <row r="4" spans="1:11" ht="16.5" customHeight="1" x14ac:dyDescent="0.3">
      <c r="A4" s="380"/>
      <c r="B4" s="839" t="s">
        <v>1206</v>
      </c>
      <c r="C4" s="840"/>
      <c r="D4" s="381"/>
      <c r="E4" s="817" t="s">
        <v>1156</v>
      </c>
      <c r="F4" s="817" t="s">
        <v>1157</v>
      </c>
      <c r="G4" s="843" t="s">
        <v>143</v>
      </c>
      <c r="H4" s="844"/>
      <c r="I4" s="843" t="s">
        <v>144</v>
      </c>
      <c r="J4" s="844"/>
    </row>
    <row r="5" spans="1:11" ht="16.5" x14ac:dyDescent="0.3">
      <c r="A5" s="854" t="s">
        <v>5</v>
      </c>
      <c r="B5" s="841"/>
      <c r="C5" s="842"/>
      <c r="D5" s="382" t="s">
        <v>6</v>
      </c>
      <c r="E5" s="818"/>
      <c r="F5" s="818"/>
      <c r="G5" s="845"/>
      <c r="H5" s="846"/>
      <c r="I5" s="845"/>
      <c r="J5" s="846"/>
    </row>
    <row r="6" spans="1:11" ht="16.5" x14ac:dyDescent="0.25">
      <c r="A6" s="854"/>
      <c r="B6" s="841"/>
      <c r="C6" s="842"/>
      <c r="D6" s="383" t="s">
        <v>7</v>
      </c>
      <c r="E6" s="818"/>
      <c r="F6" s="818"/>
      <c r="G6" s="845"/>
      <c r="H6" s="846"/>
      <c r="I6" s="845"/>
      <c r="J6" s="846"/>
    </row>
    <row r="7" spans="1:11" ht="16.5" x14ac:dyDescent="0.3">
      <c r="A7" s="384"/>
      <c r="B7" s="841"/>
      <c r="C7" s="842"/>
      <c r="D7" s="385"/>
      <c r="E7" s="819"/>
      <c r="F7" s="819"/>
      <c r="G7" s="845"/>
      <c r="H7" s="846"/>
      <c r="I7" s="845"/>
      <c r="J7" s="846"/>
    </row>
    <row r="8" spans="1:11" ht="16.5" x14ac:dyDescent="0.3">
      <c r="A8" s="386"/>
      <c r="B8" s="806"/>
      <c r="C8" s="807"/>
      <c r="D8" s="386"/>
      <c r="E8" s="386"/>
      <c r="F8" s="386"/>
      <c r="G8" s="386" t="s">
        <v>1</v>
      </c>
      <c r="H8" s="386" t="s">
        <v>2</v>
      </c>
      <c r="I8" s="387" t="s">
        <v>1</v>
      </c>
      <c r="J8" s="388" t="s">
        <v>2</v>
      </c>
    </row>
    <row r="9" spans="1:11" ht="15" customHeight="1" x14ac:dyDescent="0.25">
      <c r="A9" s="363" t="s">
        <v>927</v>
      </c>
      <c r="B9" s="364"/>
      <c r="C9" s="364"/>
      <c r="D9" s="364"/>
      <c r="E9" s="364"/>
      <c r="F9" s="364"/>
      <c r="G9" s="365"/>
      <c r="H9" s="365"/>
      <c r="I9" s="365"/>
      <c r="J9" s="366"/>
    </row>
    <row r="10" spans="1:11" s="11" customFormat="1" ht="13.5" customHeight="1" x14ac:dyDescent="0.3">
      <c r="A10" s="31">
        <v>1</v>
      </c>
      <c r="B10" s="607" t="s">
        <v>140</v>
      </c>
      <c r="C10" s="33" t="s">
        <v>608</v>
      </c>
      <c r="D10" s="141" t="s">
        <v>617</v>
      </c>
      <c r="E10" s="141"/>
      <c r="F10" s="141"/>
      <c r="G10" s="39">
        <v>25</v>
      </c>
      <c r="H10" s="38">
        <v>5</v>
      </c>
      <c r="I10" s="40"/>
      <c r="J10" s="40"/>
      <c r="K10" s="543">
        <f>SUM(G10:J10)</f>
        <v>30</v>
      </c>
    </row>
    <row r="11" spans="1:11" ht="15" customHeight="1" x14ac:dyDescent="0.25">
      <c r="A11" s="316" t="s">
        <v>926</v>
      </c>
      <c r="B11" s="317"/>
      <c r="C11" s="317"/>
      <c r="D11" s="317"/>
      <c r="E11" s="317"/>
      <c r="F11" s="317"/>
      <c r="G11" s="308">
        <f>SUM(G10)</f>
        <v>25</v>
      </c>
      <c r="H11" s="308">
        <f>SUM(H10)</f>
        <v>5</v>
      </c>
      <c r="I11" s="308">
        <f>SUM(I10)</f>
        <v>0</v>
      </c>
      <c r="J11" s="308">
        <f>SUM(J10)</f>
        <v>0</v>
      </c>
    </row>
    <row r="12" spans="1:11" s="11" customFormat="1" ht="14.1" customHeight="1" x14ac:dyDescent="0.25">
      <c r="A12" s="344" t="s">
        <v>935</v>
      </c>
      <c r="B12" s="352"/>
      <c r="C12" s="352"/>
      <c r="D12" s="352"/>
      <c r="E12" s="633"/>
      <c r="F12" s="633"/>
      <c r="G12" s="779">
        <f>SUM(A10)</f>
        <v>1</v>
      </c>
      <c r="H12" s="780"/>
      <c r="I12" s="780"/>
      <c r="J12" s="781"/>
    </row>
    <row r="13" spans="1:11" ht="15" customHeight="1" x14ac:dyDescent="0.25">
      <c r="A13" s="363" t="s">
        <v>928</v>
      </c>
      <c r="B13" s="364"/>
      <c r="C13" s="364"/>
      <c r="D13" s="364"/>
      <c r="E13" s="364"/>
      <c r="F13" s="364"/>
      <c r="G13" s="365"/>
      <c r="H13" s="365"/>
      <c r="I13" s="365"/>
      <c r="J13" s="366"/>
    </row>
    <row r="14" spans="1:11" s="11" customFormat="1" ht="13.5" customHeight="1" x14ac:dyDescent="0.3">
      <c r="A14" s="31">
        <v>1</v>
      </c>
      <c r="B14" s="746" t="s">
        <v>140</v>
      </c>
      <c r="C14" s="33" t="s">
        <v>1237</v>
      </c>
      <c r="D14" s="141" t="s">
        <v>1238</v>
      </c>
      <c r="E14" s="141"/>
      <c r="F14" s="141"/>
      <c r="G14" s="39">
        <v>32</v>
      </c>
      <c r="H14" s="38">
        <v>2</v>
      </c>
      <c r="I14" s="36"/>
      <c r="J14" s="36"/>
      <c r="K14" s="543">
        <f>SUM(G14:J14)</f>
        <v>34</v>
      </c>
    </row>
    <row r="15" spans="1:11" s="11" customFormat="1" ht="15" customHeight="1" x14ac:dyDescent="0.3">
      <c r="A15" s="790" t="s">
        <v>926</v>
      </c>
      <c r="B15" s="791"/>
      <c r="C15" s="791"/>
      <c r="D15" s="792"/>
      <c r="E15" s="637"/>
      <c r="F15" s="637"/>
      <c r="G15" s="292">
        <f>SUM(G14)</f>
        <v>32</v>
      </c>
      <c r="H15" s="280">
        <f>SUM(H14)</f>
        <v>2</v>
      </c>
      <c r="I15" s="315">
        <f>SUM(I14)</f>
        <v>0</v>
      </c>
      <c r="J15" s="315">
        <f>SUM(J14)</f>
        <v>0</v>
      </c>
    </row>
    <row r="16" spans="1:11" s="11" customFormat="1" ht="14.1" customHeight="1" x14ac:dyDescent="0.25">
      <c r="A16" s="344" t="s">
        <v>935</v>
      </c>
      <c r="B16" s="352"/>
      <c r="C16" s="352"/>
      <c r="D16" s="352"/>
      <c r="E16" s="633"/>
      <c r="F16" s="633"/>
      <c r="G16" s="779">
        <f>SUM(A14)</f>
        <v>1</v>
      </c>
      <c r="H16" s="780"/>
      <c r="I16" s="780"/>
      <c r="J16" s="781"/>
    </row>
    <row r="17" spans="1:11" s="11" customFormat="1" ht="15" customHeight="1" x14ac:dyDescent="0.25">
      <c r="A17" s="363" t="s">
        <v>929</v>
      </c>
      <c r="B17" s="364"/>
      <c r="C17" s="364"/>
      <c r="D17" s="364"/>
      <c r="E17" s="364"/>
      <c r="F17" s="364"/>
      <c r="G17" s="365"/>
      <c r="H17" s="365"/>
      <c r="I17" s="365"/>
      <c r="J17" s="366"/>
    </row>
    <row r="18" spans="1:11" s="11" customFormat="1" ht="15" customHeight="1" x14ac:dyDescent="0.25">
      <c r="A18" s="298"/>
      <c r="B18" s="330"/>
      <c r="C18" s="331"/>
      <c r="D18" s="290"/>
      <c r="E18" s="290"/>
      <c r="F18" s="290"/>
      <c r="G18" s="308"/>
      <c r="H18" s="308"/>
      <c r="I18" s="308"/>
      <c r="J18" s="308"/>
      <c r="K18" s="11">
        <f>SUM(G18:J18)</f>
        <v>0</v>
      </c>
    </row>
    <row r="19" spans="1:11" s="11" customFormat="1" ht="15" customHeight="1" x14ac:dyDescent="0.3">
      <c r="A19" s="790" t="s">
        <v>926</v>
      </c>
      <c r="B19" s="791"/>
      <c r="C19" s="791"/>
      <c r="D19" s="792"/>
      <c r="E19" s="637"/>
      <c r="F19" s="637"/>
      <c r="G19" s="292">
        <f>SUM(G18)</f>
        <v>0</v>
      </c>
      <c r="H19" s="280">
        <f>SUM(H18)</f>
        <v>0</v>
      </c>
      <c r="I19" s="315">
        <f>SUM(I18)</f>
        <v>0</v>
      </c>
      <c r="J19" s="315">
        <f>SUM(J18)</f>
        <v>0</v>
      </c>
    </row>
    <row r="20" spans="1:11" s="11" customFormat="1" ht="14.1" customHeight="1" x14ac:dyDescent="0.25">
      <c r="A20" s="344" t="s">
        <v>935</v>
      </c>
      <c r="B20" s="352"/>
      <c r="C20" s="352"/>
      <c r="D20" s="352"/>
      <c r="E20" s="633"/>
      <c r="F20" s="633"/>
      <c r="G20" s="779">
        <f>SUM(A18)</f>
        <v>0</v>
      </c>
      <c r="H20" s="780"/>
      <c r="I20" s="780"/>
      <c r="J20" s="781"/>
    </row>
    <row r="21" spans="1:11" s="11" customFormat="1" ht="15" customHeight="1" x14ac:dyDescent="0.25">
      <c r="A21" s="851" t="s">
        <v>930</v>
      </c>
      <c r="B21" s="851"/>
      <c r="C21" s="851"/>
      <c r="D21" s="851"/>
      <c r="E21" s="851"/>
      <c r="F21" s="851"/>
      <c r="G21" s="851"/>
      <c r="H21" s="851"/>
      <c r="I21" s="851"/>
      <c r="J21" s="851"/>
    </row>
    <row r="22" spans="1:11" s="11" customFormat="1" ht="13.5" customHeight="1" x14ac:dyDescent="0.3">
      <c r="A22" s="240"/>
      <c r="B22" s="520"/>
      <c r="C22" s="339"/>
      <c r="D22" s="164"/>
      <c r="E22" s="164"/>
      <c r="F22" s="164"/>
      <c r="G22" s="52"/>
      <c r="H22" s="53"/>
      <c r="I22" s="53"/>
      <c r="J22" s="53" t="s">
        <v>3</v>
      </c>
      <c r="K22" s="543">
        <f>SUM(G22:J22)</f>
        <v>0</v>
      </c>
    </row>
    <row r="23" spans="1:11" s="11" customFormat="1" ht="15" customHeight="1" x14ac:dyDescent="0.3">
      <c r="A23" s="790" t="s">
        <v>926</v>
      </c>
      <c r="B23" s="791"/>
      <c r="C23" s="791"/>
      <c r="D23" s="792"/>
      <c r="E23" s="637"/>
      <c r="F23" s="637"/>
      <c r="G23" s="292">
        <f>SUM(G19:G22)</f>
        <v>0</v>
      </c>
      <c r="H23" s="280">
        <f>SUM(H19:H22)</f>
        <v>0</v>
      </c>
      <c r="I23" s="315">
        <f>SUM(I19:I22)</f>
        <v>0</v>
      </c>
      <c r="J23" s="315">
        <f>SUM(J19:J22)</f>
        <v>0</v>
      </c>
    </row>
    <row r="24" spans="1:11" s="11" customFormat="1" ht="14.1" customHeight="1" x14ac:dyDescent="0.25">
      <c r="A24" s="344" t="s">
        <v>935</v>
      </c>
      <c r="B24" s="352"/>
      <c r="C24" s="352"/>
      <c r="D24" s="352"/>
      <c r="E24" s="633"/>
      <c r="F24" s="633"/>
      <c r="G24" s="779">
        <f>SUM(A22)</f>
        <v>0</v>
      </c>
      <c r="H24" s="780"/>
      <c r="I24" s="780"/>
      <c r="J24" s="781"/>
    </row>
    <row r="25" spans="1:11" s="11" customFormat="1" ht="15" customHeight="1" x14ac:dyDescent="0.25">
      <c r="A25" s="851" t="s">
        <v>931</v>
      </c>
      <c r="B25" s="851"/>
      <c r="C25" s="851"/>
      <c r="D25" s="851"/>
      <c r="E25" s="851"/>
      <c r="F25" s="851"/>
      <c r="G25" s="851"/>
      <c r="H25" s="851"/>
      <c r="I25" s="851"/>
      <c r="J25" s="851"/>
    </row>
    <row r="26" spans="1:11" s="11" customFormat="1" ht="15" customHeight="1" x14ac:dyDescent="0.3">
      <c r="A26" s="130" t="s">
        <v>3</v>
      </c>
      <c r="B26" s="218"/>
      <c r="C26" s="220"/>
      <c r="D26" s="124"/>
      <c r="E26" s="124"/>
      <c r="F26" s="124"/>
      <c r="G26" s="125" t="s">
        <v>3</v>
      </c>
      <c r="H26" s="126" t="s">
        <v>3</v>
      </c>
      <c r="I26" s="126" t="s">
        <v>3</v>
      </c>
      <c r="J26" s="126" t="s">
        <v>3</v>
      </c>
      <c r="K26" s="543">
        <f>SUM(G26:J26)</f>
        <v>0</v>
      </c>
    </row>
    <row r="27" spans="1:11" s="11" customFormat="1" ht="15" customHeight="1" x14ac:dyDescent="0.3">
      <c r="A27" s="790" t="s">
        <v>926</v>
      </c>
      <c r="B27" s="791"/>
      <c r="C27" s="791"/>
      <c r="D27" s="792"/>
      <c r="E27" s="637"/>
      <c r="F27" s="637"/>
      <c r="G27" s="292">
        <f>SUM(G26)</f>
        <v>0</v>
      </c>
      <c r="H27" s="280">
        <f>SUM(H26)</f>
        <v>0</v>
      </c>
      <c r="I27" s="319">
        <f>SUM(I26)</f>
        <v>0</v>
      </c>
      <c r="J27" s="319">
        <f>SUM(J26)</f>
        <v>0</v>
      </c>
    </row>
    <row r="28" spans="1:11" s="11" customFormat="1" ht="14.1" customHeight="1" x14ac:dyDescent="0.25">
      <c r="A28" s="344" t="s">
        <v>935</v>
      </c>
      <c r="B28" s="352"/>
      <c r="C28" s="352"/>
      <c r="D28" s="352"/>
      <c r="E28" s="633"/>
      <c r="F28" s="633"/>
      <c r="G28" s="779">
        <f>SUM(A26)</f>
        <v>0</v>
      </c>
      <c r="H28" s="780"/>
      <c r="I28" s="780"/>
      <c r="J28" s="781"/>
    </row>
    <row r="29" spans="1:11" s="11" customFormat="1" ht="15" customHeight="1" x14ac:dyDescent="0.25">
      <c r="A29" s="851" t="s">
        <v>932</v>
      </c>
      <c r="B29" s="851"/>
      <c r="C29" s="851"/>
      <c r="D29" s="851"/>
      <c r="E29" s="851"/>
      <c r="F29" s="851"/>
      <c r="G29" s="851"/>
      <c r="H29" s="851"/>
      <c r="I29" s="851"/>
      <c r="J29" s="851"/>
    </row>
    <row r="30" spans="1:11" s="11" customFormat="1" ht="13.5" customHeight="1" x14ac:dyDescent="0.3">
      <c r="A30" s="31">
        <v>1</v>
      </c>
      <c r="B30" s="103" t="s">
        <v>140</v>
      </c>
      <c r="C30" s="33" t="s">
        <v>607</v>
      </c>
      <c r="D30" s="141" t="s">
        <v>615</v>
      </c>
      <c r="E30" s="141"/>
      <c r="F30" s="141"/>
      <c r="G30" s="39">
        <v>14</v>
      </c>
      <c r="H30" s="38" t="s">
        <v>3</v>
      </c>
      <c r="I30" s="36" t="s">
        <v>3</v>
      </c>
      <c r="J30" s="36" t="s">
        <v>3</v>
      </c>
      <c r="K30" s="543">
        <f>SUM(G30:J30)</f>
        <v>14</v>
      </c>
    </row>
    <row r="31" spans="1:11" s="11" customFormat="1" ht="13.5" customHeight="1" x14ac:dyDescent="0.3">
      <c r="A31" s="796">
        <v>2</v>
      </c>
      <c r="B31" s="103" t="s">
        <v>140</v>
      </c>
      <c r="C31" s="33" t="s">
        <v>189</v>
      </c>
      <c r="D31" s="141" t="s">
        <v>1142</v>
      </c>
      <c r="E31" s="141"/>
      <c r="F31" s="141"/>
      <c r="G31" s="39">
        <v>3</v>
      </c>
      <c r="H31" s="38">
        <v>4</v>
      </c>
      <c r="I31" s="37" t="s">
        <v>3</v>
      </c>
      <c r="J31" s="37" t="s">
        <v>3</v>
      </c>
      <c r="K31" s="543">
        <f t="shared" ref="K31:K39" si="0">SUM(G31:J31)</f>
        <v>7</v>
      </c>
    </row>
    <row r="32" spans="1:11" s="11" customFormat="1" ht="13.5" customHeight="1" x14ac:dyDescent="0.3">
      <c r="A32" s="797"/>
      <c r="B32" s="559" t="s">
        <v>140</v>
      </c>
      <c r="C32" s="33" t="s">
        <v>189</v>
      </c>
      <c r="D32" s="141" t="s">
        <v>618</v>
      </c>
      <c r="E32" s="141"/>
      <c r="F32" s="141"/>
      <c r="G32" s="39">
        <v>3</v>
      </c>
      <c r="H32" s="38">
        <v>3</v>
      </c>
      <c r="I32" s="37" t="s">
        <v>3</v>
      </c>
      <c r="J32" s="37" t="s">
        <v>3</v>
      </c>
      <c r="K32" s="543">
        <f t="shared" si="0"/>
        <v>6</v>
      </c>
    </row>
    <row r="33" spans="1:11" s="11" customFormat="1" ht="13.5" customHeight="1" x14ac:dyDescent="0.3">
      <c r="A33" s="630">
        <v>3</v>
      </c>
      <c r="B33" s="607" t="s">
        <v>140</v>
      </c>
      <c r="C33" s="632" t="s">
        <v>194</v>
      </c>
      <c r="D33" s="141" t="s">
        <v>1143</v>
      </c>
      <c r="E33" s="141"/>
      <c r="F33" s="141"/>
      <c r="G33" s="39">
        <v>4</v>
      </c>
      <c r="H33" s="38">
        <v>3</v>
      </c>
      <c r="I33" s="37" t="s">
        <v>3</v>
      </c>
      <c r="J33" s="37" t="s">
        <v>3</v>
      </c>
      <c r="K33" s="543">
        <f t="shared" si="0"/>
        <v>7</v>
      </c>
    </row>
    <row r="34" spans="1:11" s="11" customFormat="1" ht="13.5" customHeight="1" x14ac:dyDescent="0.3">
      <c r="A34" s="31">
        <v>4</v>
      </c>
      <c r="B34" s="217" t="s">
        <v>140</v>
      </c>
      <c r="C34" s="33" t="s">
        <v>1087</v>
      </c>
      <c r="D34" s="141" t="s">
        <v>1088</v>
      </c>
      <c r="E34" s="141"/>
      <c r="F34" s="141"/>
      <c r="G34" s="39">
        <v>5</v>
      </c>
      <c r="H34" s="38">
        <v>1</v>
      </c>
      <c r="I34" s="38" t="s">
        <v>3</v>
      </c>
      <c r="J34" s="38" t="s">
        <v>3</v>
      </c>
      <c r="K34" s="543">
        <f t="shared" si="0"/>
        <v>6</v>
      </c>
    </row>
    <row r="35" spans="1:11" s="11" customFormat="1" ht="13.5" customHeight="1" x14ac:dyDescent="0.3">
      <c r="A35" s="31">
        <v>5</v>
      </c>
      <c r="B35" s="217" t="s">
        <v>140</v>
      </c>
      <c r="C35" s="33" t="s">
        <v>613</v>
      </c>
      <c r="D35" s="141" t="s">
        <v>619</v>
      </c>
      <c r="E35" s="141"/>
      <c r="F35" s="141"/>
      <c r="G35" s="39">
        <v>7</v>
      </c>
      <c r="H35" s="38">
        <v>5</v>
      </c>
      <c r="I35" s="36" t="s">
        <v>3</v>
      </c>
      <c r="J35" s="36" t="s">
        <v>3</v>
      </c>
      <c r="K35" s="543">
        <f t="shared" si="0"/>
        <v>12</v>
      </c>
    </row>
    <row r="36" spans="1:11" s="11" customFormat="1" ht="13.5" customHeight="1" x14ac:dyDescent="0.3">
      <c r="A36" s="31">
        <v>6</v>
      </c>
      <c r="B36" s="103" t="s">
        <v>145</v>
      </c>
      <c r="C36" s="33" t="s">
        <v>752</v>
      </c>
      <c r="D36" s="141" t="s">
        <v>620</v>
      </c>
      <c r="E36" s="141"/>
      <c r="F36" s="141"/>
      <c r="G36" s="39">
        <v>2</v>
      </c>
      <c r="H36" s="36">
        <v>6</v>
      </c>
      <c r="I36" s="37" t="s">
        <v>3</v>
      </c>
      <c r="J36" s="37" t="s">
        <v>3</v>
      </c>
      <c r="K36" s="543">
        <f t="shared" si="0"/>
        <v>8</v>
      </c>
    </row>
    <row r="37" spans="1:11" s="11" customFormat="1" ht="13.5" customHeight="1" x14ac:dyDescent="0.3">
      <c r="A37" s="31">
        <v>7</v>
      </c>
      <c r="B37" s="103" t="s">
        <v>145</v>
      </c>
      <c r="C37" s="33" t="s">
        <v>753</v>
      </c>
      <c r="D37" s="141" t="s">
        <v>620</v>
      </c>
      <c r="E37" s="141"/>
      <c r="F37" s="141"/>
      <c r="G37" s="39">
        <v>1</v>
      </c>
      <c r="H37" s="36">
        <v>3</v>
      </c>
      <c r="I37" s="37" t="s">
        <v>3</v>
      </c>
      <c r="J37" s="37" t="s">
        <v>3</v>
      </c>
      <c r="K37" s="543">
        <f t="shared" si="0"/>
        <v>4</v>
      </c>
    </row>
    <row r="38" spans="1:11" s="11" customFormat="1" ht="13.5" customHeight="1" x14ac:dyDescent="0.3">
      <c r="A38" s="31">
        <v>8</v>
      </c>
      <c r="B38" s="607" t="s">
        <v>478</v>
      </c>
      <c r="C38" s="33" t="s">
        <v>1144</v>
      </c>
      <c r="D38" s="141" t="s">
        <v>619</v>
      </c>
      <c r="E38" s="141"/>
      <c r="F38" s="141"/>
      <c r="G38" s="39">
        <v>8</v>
      </c>
      <c r="H38" s="36">
        <v>6</v>
      </c>
      <c r="I38" s="37" t="s">
        <v>3</v>
      </c>
      <c r="J38" s="37" t="s">
        <v>3</v>
      </c>
      <c r="K38" s="543">
        <f t="shared" si="0"/>
        <v>14</v>
      </c>
    </row>
    <row r="39" spans="1:11" s="11" customFormat="1" ht="13.5" customHeight="1" x14ac:dyDescent="0.3">
      <c r="A39" s="31">
        <v>9</v>
      </c>
      <c r="B39" s="607" t="s">
        <v>145</v>
      </c>
      <c r="C39" s="33" t="s">
        <v>754</v>
      </c>
      <c r="D39" s="141" t="s">
        <v>616</v>
      </c>
      <c r="E39" s="141"/>
      <c r="F39" s="141"/>
      <c r="G39" s="39">
        <v>1</v>
      </c>
      <c r="H39" s="38">
        <v>5</v>
      </c>
      <c r="I39" s="37" t="s">
        <v>3</v>
      </c>
      <c r="J39" s="37" t="s">
        <v>3</v>
      </c>
      <c r="K39" s="543">
        <f t="shared" si="0"/>
        <v>6</v>
      </c>
    </row>
    <row r="40" spans="1:11" s="11" customFormat="1" ht="15" customHeight="1" x14ac:dyDescent="0.3">
      <c r="A40" s="790" t="s">
        <v>926</v>
      </c>
      <c r="B40" s="791"/>
      <c r="C40" s="791"/>
      <c r="D40" s="792"/>
      <c r="E40" s="637"/>
      <c r="F40" s="637"/>
      <c r="G40" s="292">
        <f>SUM(G30:G39)</f>
        <v>48</v>
      </c>
      <c r="H40" s="280">
        <f>SUM(H30:H39)</f>
        <v>36</v>
      </c>
      <c r="I40" s="315">
        <f>SUM(I30:I39)</f>
        <v>0</v>
      </c>
      <c r="J40" s="315">
        <f>SUM(J30:J39)</f>
        <v>0</v>
      </c>
    </row>
    <row r="41" spans="1:11" s="11" customFormat="1" ht="14.1" customHeight="1" x14ac:dyDescent="0.25">
      <c r="A41" s="344" t="s">
        <v>935</v>
      </c>
      <c r="B41" s="352"/>
      <c r="C41" s="352"/>
      <c r="D41" s="352"/>
      <c r="E41" s="633"/>
      <c r="F41" s="633"/>
      <c r="G41" s="779">
        <f>SUM(A39)</f>
        <v>9</v>
      </c>
      <c r="H41" s="780"/>
      <c r="I41" s="780"/>
      <c r="J41" s="781"/>
    </row>
    <row r="42" spans="1:11" s="11" customFormat="1" ht="15" customHeight="1" x14ac:dyDescent="0.25">
      <c r="A42" s="851" t="s">
        <v>933</v>
      </c>
      <c r="B42" s="851"/>
      <c r="C42" s="851"/>
      <c r="D42" s="851"/>
      <c r="E42" s="851"/>
      <c r="F42" s="851"/>
      <c r="G42" s="851"/>
      <c r="H42" s="851"/>
      <c r="I42" s="851"/>
      <c r="J42" s="851"/>
    </row>
    <row r="43" spans="1:11" s="11" customFormat="1" ht="13.5" customHeight="1" x14ac:dyDescent="0.3">
      <c r="A43" s="31"/>
      <c r="B43" s="108"/>
      <c r="C43" s="33"/>
      <c r="D43" s="141"/>
      <c r="E43" s="141"/>
      <c r="F43" s="141"/>
      <c r="G43" s="39"/>
      <c r="H43" s="38"/>
      <c r="I43" s="37"/>
      <c r="J43" s="37"/>
      <c r="K43" s="543">
        <f>SUM(G43:J43)</f>
        <v>0</v>
      </c>
    </row>
    <row r="44" spans="1:11" s="11" customFormat="1" ht="15" customHeight="1" x14ac:dyDescent="0.3">
      <c r="A44" s="790" t="s">
        <v>926</v>
      </c>
      <c r="B44" s="791"/>
      <c r="C44" s="791"/>
      <c r="D44" s="792"/>
      <c r="E44" s="637"/>
      <c r="F44" s="637"/>
      <c r="G44" s="292">
        <f>SUM(G43)</f>
        <v>0</v>
      </c>
      <c r="H44" s="280">
        <f>SUM(H43)</f>
        <v>0</v>
      </c>
      <c r="I44" s="315">
        <f>SUM(I43)</f>
        <v>0</v>
      </c>
      <c r="J44" s="315">
        <f>SUM(J43)</f>
        <v>0</v>
      </c>
    </row>
    <row r="45" spans="1:11" s="11" customFormat="1" ht="14.1" customHeight="1" x14ac:dyDescent="0.25">
      <c r="A45" s="344" t="s">
        <v>935</v>
      </c>
      <c r="B45" s="352"/>
      <c r="C45" s="352"/>
      <c r="D45" s="352"/>
      <c r="E45" s="633"/>
      <c r="F45" s="633"/>
      <c r="G45" s="779">
        <f>SUM(A43)</f>
        <v>0</v>
      </c>
      <c r="H45" s="780"/>
      <c r="I45" s="780"/>
      <c r="J45" s="781"/>
    </row>
    <row r="46" spans="1:11" s="11" customFormat="1" ht="15" customHeight="1" x14ac:dyDescent="0.25">
      <c r="A46" s="851" t="s">
        <v>1137</v>
      </c>
      <c r="B46" s="851"/>
      <c r="C46" s="851"/>
      <c r="D46" s="851"/>
      <c r="E46" s="851"/>
      <c r="F46" s="851"/>
      <c r="G46" s="851"/>
      <c r="H46" s="851"/>
      <c r="I46" s="851"/>
      <c r="J46" s="851"/>
    </row>
    <row r="47" spans="1:11" s="11" customFormat="1" ht="13.5" customHeight="1" x14ac:dyDescent="0.3">
      <c r="A47" s="31">
        <v>1</v>
      </c>
      <c r="B47" s="103" t="s">
        <v>140</v>
      </c>
      <c r="C47" s="33" t="s">
        <v>746</v>
      </c>
      <c r="D47" s="141" t="s">
        <v>616</v>
      </c>
      <c r="E47" s="141"/>
      <c r="F47" s="141"/>
      <c r="G47" s="39">
        <v>8</v>
      </c>
      <c r="H47" s="38">
        <v>7</v>
      </c>
      <c r="I47" s="37" t="s">
        <v>3</v>
      </c>
      <c r="J47" s="37" t="s">
        <v>3</v>
      </c>
      <c r="K47" s="543">
        <f>SUM(G47:J47)</f>
        <v>15</v>
      </c>
    </row>
    <row r="48" spans="1:11" s="11" customFormat="1" ht="13.5" customHeight="1" x14ac:dyDescent="0.3">
      <c r="A48" s="31">
        <v>2</v>
      </c>
      <c r="B48" s="547" t="s">
        <v>140</v>
      </c>
      <c r="C48" s="33" t="s">
        <v>1072</v>
      </c>
      <c r="D48" s="141" t="s">
        <v>1073</v>
      </c>
      <c r="E48" s="141"/>
      <c r="F48" s="141"/>
      <c r="G48" s="39">
        <v>25</v>
      </c>
      <c r="H48" s="38">
        <v>3</v>
      </c>
      <c r="I48" s="37" t="s">
        <v>3</v>
      </c>
      <c r="J48" s="37" t="s">
        <v>3</v>
      </c>
      <c r="K48" s="543">
        <f t="shared" ref="K48:K51" si="1">SUM(G48:J48)</f>
        <v>28</v>
      </c>
    </row>
    <row r="49" spans="1:11" s="11" customFormat="1" ht="13.5" customHeight="1" x14ac:dyDescent="0.3">
      <c r="A49" s="31">
        <v>3</v>
      </c>
      <c r="B49" s="103" t="s">
        <v>140</v>
      </c>
      <c r="C49" s="104" t="s">
        <v>630</v>
      </c>
      <c r="D49" s="60" t="s">
        <v>652</v>
      </c>
      <c r="E49" s="60"/>
      <c r="F49" s="60"/>
      <c r="G49" s="39">
        <v>25</v>
      </c>
      <c r="H49" s="38" t="s">
        <v>3</v>
      </c>
      <c r="I49" s="37" t="s">
        <v>3</v>
      </c>
      <c r="J49" s="37" t="s">
        <v>3</v>
      </c>
      <c r="K49" s="543">
        <f t="shared" si="1"/>
        <v>25</v>
      </c>
    </row>
    <row r="50" spans="1:11" s="11" customFormat="1" ht="13.5" customHeight="1" x14ac:dyDescent="0.3">
      <c r="A50" s="31">
        <v>4</v>
      </c>
      <c r="B50" s="103" t="s">
        <v>140</v>
      </c>
      <c r="C50" s="104" t="s">
        <v>641</v>
      </c>
      <c r="D50" s="60" t="s">
        <v>974</v>
      </c>
      <c r="E50" s="60"/>
      <c r="F50" s="60"/>
      <c r="G50" s="38">
        <v>8</v>
      </c>
      <c r="H50" s="38" t="s">
        <v>3</v>
      </c>
      <c r="I50" s="38" t="s">
        <v>3</v>
      </c>
      <c r="J50" s="38" t="s">
        <v>3</v>
      </c>
      <c r="K50" s="543">
        <f t="shared" si="1"/>
        <v>8</v>
      </c>
    </row>
    <row r="51" spans="1:11" s="11" customFormat="1" ht="13.5" customHeight="1" x14ac:dyDescent="0.3">
      <c r="A51" s="31">
        <v>5</v>
      </c>
      <c r="B51" s="103" t="s">
        <v>140</v>
      </c>
      <c r="C51" s="33" t="s">
        <v>166</v>
      </c>
      <c r="D51" s="141" t="s">
        <v>614</v>
      </c>
      <c r="E51" s="141"/>
      <c r="F51" s="141"/>
      <c r="G51" s="39">
        <v>20</v>
      </c>
      <c r="H51" s="36">
        <v>5</v>
      </c>
      <c r="I51" s="36" t="s">
        <v>3</v>
      </c>
      <c r="J51" s="36" t="s">
        <v>3</v>
      </c>
      <c r="K51" s="543">
        <f t="shared" si="1"/>
        <v>25</v>
      </c>
    </row>
    <row r="52" spans="1:11" s="11" customFormat="1" ht="15" customHeight="1" x14ac:dyDescent="0.3">
      <c r="A52" s="579" t="s">
        <v>926</v>
      </c>
      <c r="B52" s="580"/>
      <c r="C52" s="580"/>
      <c r="D52" s="581"/>
      <c r="E52" s="637"/>
      <c r="F52" s="637"/>
      <c r="G52" s="292">
        <f>SUM(G47:G51)</f>
        <v>86</v>
      </c>
      <c r="H52" s="280">
        <f>SUM(H47:H51)</f>
        <v>15</v>
      </c>
      <c r="I52" s="315">
        <f>SUM(I47:I51)</f>
        <v>0</v>
      </c>
      <c r="J52" s="315">
        <f>SUM(J47:J51)</f>
        <v>0</v>
      </c>
    </row>
    <row r="53" spans="1:11" s="11" customFormat="1" ht="14.1" customHeight="1" x14ac:dyDescent="0.25">
      <c r="A53" s="344" t="s">
        <v>935</v>
      </c>
      <c r="B53" s="352"/>
      <c r="C53" s="352"/>
      <c r="D53" s="352"/>
      <c r="E53" s="633"/>
      <c r="F53" s="633"/>
      <c r="G53" s="779">
        <f>SUM(A51)</f>
        <v>5</v>
      </c>
      <c r="H53" s="780"/>
      <c r="I53" s="780"/>
      <c r="J53" s="781"/>
    </row>
    <row r="54" spans="1:11" ht="18" customHeight="1" x14ac:dyDescent="0.25">
      <c r="A54" s="374" t="s">
        <v>937</v>
      </c>
      <c r="B54" s="375"/>
      <c r="C54" s="375"/>
      <c r="D54" s="376"/>
      <c r="E54" s="376"/>
      <c r="F54" s="376"/>
      <c r="G54" s="377">
        <f>SUM(G11,G15,G19,G23,G27,G40,G44,G52)</f>
        <v>191</v>
      </c>
      <c r="H54" s="377">
        <f>SUM(H11,H15,H19,H23,H27,H40,H44,H52)</f>
        <v>58</v>
      </c>
      <c r="I54" s="378">
        <f>SUM(I11,I15,I19,I23,I27,I40,I44,I52)</f>
        <v>0</v>
      </c>
      <c r="J54" s="377">
        <f>SUM(J11,J15,J19,J23,J27,J40,J44,J52)</f>
        <v>0</v>
      </c>
    </row>
    <row r="55" spans="1:11" s="11" customFormat="1" ht="14.1" customHeight="1" x14ac:dyDescent="0.25">
      <c r="A55" s="363" t="s">
        <v>936</v>
      </c>
      <c r="B55" s="379"/>
      <c r="C55" s="379"/>
      <c r="D55" s="379"/>
      <c r="E55" s="638"/>
      <c r="F55" s="638"/>
      <c r="G55" s="782">
        <f>SUM(G12,G16,G20,G24,G28,G41,G45,G53)</f>
        <v>16</v>
      </c>
      <c r="H55" s="783"/>
      <c r="I55" s="783"/>
      <c r="J55" s="784"/>
    </row>
    <row r="56" spans="1:11" s="11" customFormat="1" x14ac:dyDescent="0.25">
      <c r="B56" s="5"/>
      <c r="C56" s="5"/>
      <c r="D56" s="5"/>
      <c r="E56" s="5"/>
      <c r="F56" s="5"/>
      <c r="G56" s="5"/>
      <c r="H56" s="5"/>
      <c r="I56" s="5"/>
      <c r="J56" s="5"/>
    </row>
    <row r="57" spans="1:11" s="11" customFormat="1" x14ac:dyDescent="0.25">
      <c r="A57" s="5"/>
      <c r="B57" s="5"/>
      <c r="C57" s="853"/>
      <c r="D57" s="853"/>
      <c r="E57" s="853"/>
      <c r="F57" s="853"/>
      <c r="G57" s="853"/>
      <c r="H57" s="5"/>
      <c r="I57" s="5"/>
      <c r="J57" s="5"/>
    </row>
    <row r="58" spans="1:11" s="11" customFormat="1" x14ac:dyDescent="0.25">
      <c r="A58" s="5"/>
      <c r="B58" s="5"/>
      <c r="C58" s="859"/>
      <c r="D58" s="859"/>
      <c r="E58" s="859"/>
      <c r="F58" s="859"/>
      <c r="G58" s="859"/>
      <c r="H58" s="5"/>
      <c r="I58" s="5"/>
      <c r="J58" s="5"/>
    </row>
    <row r="59" spans="1:11" ht="15" customHeight="1" x14ac:dyDescent="0.25"/>
    <row r="60" spans="1:11" ht="10.5" customHeight="1" x14ac:dyDescent="0.25"/>
  </sheetData>
  <sortState ref="C31:H34">
    <sortCondition ref="C30"/>
  </sortState>
  <customSheetViews>
    <customSheetView guid="{B2785F94-002E-4A39-B1EF-780055BD09FA}" showPageBreaks="1" printArea="1" hiddenColumns="1" topLeftCell="A2">
      <selection activeCell="D11" sqref="D11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1"/>
    </customSheetView>
    <customSheetView guid="{53F3DFFE-EB8C-4D39-98E9-455D6F7EBB30}" showPageBreaks="1" printArea="1" hiddenColumns="1" topLeftCell="A2">
      <selection activeCell="D11" sqref="D11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A302746B-BA98-48BE-9C62-CB1B6E938D4D}" showPageBreaks="1" printArea="1" hiddenColumns="1" topLeftCell="A2">
      <selection activeCell="D11" sqref="D11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3"/>
    </customSheetView>
  </customSheetViews>
  <mergeCells count="31">
    <mergeCell ref="E4:E7"/>
    <mergeCell ref="F4:F7"/>
    <mergeCell ref="A40:D40"/>
    <mergeCell ref="A42:J42"/>
    <mergeCell ref="A44:D44"/>
    <mergeCell ref="A31:A32"/>
    <mergeCell ref="G41:J41"/>
    <mergeCell ref="G45:J45"/>
    <mergeCell ref="G55:J55"/>
    <mergeCell ref="G12:J12"/>
    <mergeCell ref="G16:J16"/>
    <mergeCell ref="G20:J20"/>
    <mergeCell ref="G24:J24"/>
    <mergeCell ref="G28:J28"/>
    <mergeCell ref="G53:J53"/>
    <mergeCell ref="A2:J2"/>
    <mergeCell ref="C57:G57"/>
    <mergeCell ref="C58:G58"/>
    <mergeCell ref="B4:C7"/>
    <mergeCell ref="G4:H7"/>
    <mergeCell ref="I4:J7"/>
    <mergeCell ref="B8:C8"/>
    <mergeCell ref="A5:A6"/>
    <mergeCell ref="A15:D15"/>
    <mergeCell ref="A19:D19"/>
    <mergeCell ref="A21:J21"/>
    <mergeCell ref="A23:D23"/>
    <mergeCell ref="A25:J25"/>
    <mergeCell ref="A27:D27"/>
    <mergeCell ref="A29:J29"/>
    <mergeCell ref="A46:J46"/>
  </mergeCells>
  <pageMargins left="0.70866141732283472" right="0.47" top="0.74803149606299213" bottom="0.74803149606299213" header="0.31496062992125984" footer="0.31496062992125984"/>
  <pageSetup paperSize="9" scale="60" orientation="landscape" horizontalDpi="4294967293" verticalDpi="200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view="pageBreakPreview" topLeftCell="A4" zoomScale="91" zoomScaleNormal="85" zoomScaleSheetLayoutView="91" workbookViewId="0">
      <selection activeCell="A19" sqref="A19:D19"/>
    </sheetView>
  </sheetViews>
  <sheetFormatPr defaultRowHeight="15" x14ac:dyDescent="0.25"/>
  <cols>
    <col min="1" max="1" width="4.5703125" customWidth="1"/>
    <col min="2" max="2" width="3.140625" style="105" customWidth="1"/>
    <col min="3" max="3" width="41.28515625" customWidth="1"/>
    <col min="4" max="4" width="54" customWidth="1"/>
    <col min="5" max="5" width="19.85546875" style="5" customWidth="1"/>
    <col min="6" max="6" width="21" style="5" customWidth="1"/>
    <col min="7" max="10" width="7.7109375" customWidth="1"/>
  </cols>
  <sheetData>
    <row r="1" spans="1:11" s="5" customFormat="1" ht="20.25" x14ac:dyDescent="0.25">
      <c r="A1" s="852" t="s">
        <v>794</v>
      </c>
      <c r="B1" s="852"/>
      <c r="C1" s="852"/>
      <c r="D1" s="852"/>
      <c r="E1" s="852"/>
      <c r="F1" s="852"/>
      <c r="G1" s="852"/>
      <c r="H1" s="852"/>
      <c r="I1" s="852"/>
      <c r="J1" s="852"/>
    </row>
    <row r="2" spans="1:11" s="5" customFormat="1" x14ac:dyDescent="0.25">
      <c r="A2" s="1"/>
      <c r="B2" s="106"/>
      <c r="C2" s="3"/>
      <c r="D2" s="3"/>
      <c r="E2" s="3"/>
      <c r="F2" s="3"/>
      <c r="G2" s="3"/>
      <c r="H2" s="3"/>
      <c r="I2" s="3"/>
      <c r="J2" s="3"/>
    </row>
    <row r="3" spans="1:11" s="5" customFormat="1" ht="16.5" customHeight="1" x14ac:dyDescent="0.3">
      <c r="A3" s="367"/>
      <c r="B3" s="839" t="s">
        <v>1206</v>
      </c>
      <c r="C3" s="840"/>
      <c r="D3" s="368"/>
      <c r="E3" s="817" t="s">
        <v>1156</v>
      </c>
      <c r="F3" s="817" t="s">
        <v>1157</v>
      </c>
      <c r="G3" s="843" t="s">
        <v>143</v>
      </c>
      <c r="H3" s="844"/>
      <c r="I3" s="843" t="s">
        <v>144</v>
      </c>
      <c r="J3" s="844"/>
    </row>
    <row r="4" spans="1:11" s="5" customFormat="1" ht="16.5" x14ac:dyDescent="0.25">
      <c r="A4" s="854" t="s">
        <v>5</v>
      </c>
      <c r="B4" s="841"/>
      <c r="C4" s="842"/>
      <c r="D4" s="369" t="s">
        <v>9</v>
      </c>
      <c r="E4" s="818"/>
      <c r="F4" s="818"/>
      <c r="G4" s="845"/>
      <c r="H4" s="846"/>
      <c r="I4" s="845"/>
      <c r="J4" s="846"/>
    </row>
    <row r="5" spans="1:11" s="5" customFormat="1" ht="16.5" x14ac:dyDescent="0.25">
      <c r="A5" s="854"/>
      <c r="B5" s="841"/>
      <c r="C5" s="842"/>
      <c r="D5" s="370" t="s">
        <v>7</v>
      </c>
      <c r="E5" s="818"/>
      <c r="F5" s="818"/>
      <c r="G5" s="845"/>
      <c r="H5" s="846"/>
      <c r="I5" s="845"/>
      <c r="J5" s="846"/>
    </row>
    <row r="6" spans="1:11" s="5" customFormat="1" ht="16.5" x14ac:dyDescent="0.3">
      <c r="A6" s="371"/>
      <c r="B6" s="841"/>
      <c r="C6" s="842"/>
      <c r="D6" s="372"/>
      <c r="E6" s="819"/>
      <c r="F6" s="819"/>
      <c r="G6" s="845"/>
      <c r="H6" s="846"/>
      <c r="I6" s="845"/>
      <c r="J6" s="846"/>
    </row>
    <row r="7" spans="1:11" s="5" customFormat="1" ht="16.5" x14ac:dyDescent="0.3">
      <c r="A7" s="373"/>
      <c r="B7" s="867"/>
      <c r="C7" s="868"/>
      <c r="D7" s="373"/>
      <c r="E7" s="373"/>
      <c r="F7" s="373"/>
      <c r="G7" s="373" t="s">
        <v>1</v>
      </c>
      <c r="H7" s="373" t="s">
        <v>2</v>
      </c>
      <c r="I7" s="373" t="s">
        <v>1</v>
      </c>
      <c r="J7" s="373" t="s">
        <v>2</v>
      </c>
    </row>
    <row r="8" spans="1:11" s="5" customFormat="1" ht="15" customHeight="1" x14ac:dyDescent="0.25">
      <c r="A8" s="363" t="s">
        <v>927</v>
      </c>
      <c r="B8" s="364"/>
      <c r="C8" s="364"/>
      <c r="D8" s="364"/>
      <c r="E8" s="364"/>
      <c r="F8" s="364"/>
      <c r="G8" s="365"/>
      <c r="H8" s="365"/>
      <c r="I8" s="365"/>
      <c r="J8" s="366"/>
    </row>
    <row r="9" spans="1:11" s="11" customFormat="1" ht="16.5" x14ac:dyDescent="0.3">
      <c r="A9" s="240">
        <v>1</v>
      </c>
      <c r="B9" s="338" t="s">
        <v>140</v>
      </c>
      <c r="C9" s="339" t="s">
        <v>621</v>
      </c>
      <c r="D9" s="164" t="s">
        <v>923</v>
      </c>
      <c r="E9" s="164"/>
      <c r="F9" s="164"/>
      <c r="G9" s="42">
        <v>607</v>
      </c>
      <c r="H9" s="42">
        <v>66</v>
      </c>
      <c r="I9" s="36">
        <v>22</v>
      </c>
      <c r="J9" s="38">
        <v>1</v>
      </c>
      <c r="K9" s="543">
        <f>SUM(G9:H9)</f>
        <v>673</v>
      </c>
    </row>
    <row r="10" spans="1:11" s="5" customFormat="1" ht="15" customHeight="1" x14ac:dyDescent="0.25">
      <c r="A10" s="333" t="s">
        <v>926</v>
      </c>
      <c r="B10" s="334"/>
      <c r="C10" s="334"/>
      <c r="D10" s="335"/>
      <c r="E10" s="637"/>
      <c r="F10" s="637"/>
      <c r="G10" s="342">
        <f>SUM(G9)</f>
        <v>607</v>
      </c>
      <c r="H10" s="342">
        <f>SUM(H9)</f>
        <v>66</v>
      </c>
      <c r="I10" s="342">
        <f>SUM(I9)</f>
        <v>22</v>
      </c>
      <c r="J10" s="342">
        <f>SUM(J9)</f>
        <v>1</v>
      </c>
    </row>
    <row r="11" spans="1:11" s="11" customFormat="1" ht="14.1" customHeight="1" x14ac:dyDescent="0.25">
      <c r="A11" s="344" t="s">
        <v>935</v>
      </c>
      <c r="B11" s="352"/>
      <c r="C11" s="352"/>
      <c r="D11" s="352"/>
      <c r="E11" s="633"/>
      <c r="F11" s="633"/>
      <c r="G11" s="779">
        <f>SUM(A9)</f>
        <v>1</v>
      </c>
      <c r="H11" s="780"/>
      <c r="I11" s="780"/>
      <c r="J11" s="781"/>
    </row>
    <row r="12" spans="1:11" s="5" customFormat="1" ht="15" customHeight="1" x14ac:dyDescent="0.25">
      <c r="A12" s="363" t="s">
        <v>928</v>
      </c>
      <c r="B12" s="364"/>
      <c r="C12" s="364"/>
      <c r="D12" s="364"/>
      <c r="E12" s="364"/>
      <c r="F12" s="364"/>
      <c r="G12" s="365"/>
      <c r="H12" s="365"/>
      <c r="I12" s="365"/>
      <c r="J12" s="366"/>
    </row>
    <row r="13" spans="1:11" s="11" customFormat="1" ht="16.5" x14ac:dyDescent="0.3">
      <c r="A13" s="31">
        <v>1</v>
      </c>
      <c r="B13" s="64" t="s">
        <v>140</v>
      </c>
      <c r="C13" s="120" t="s">
        <v>666</v>
      </c>
      <c r="D13" s="34" t="s">
        <v>678</v>
      </c>
      <c r="E13" s="34"/>
      <c r="F13" s="34"/>
      <c r="G13" s="38">
        <v>10</v>
      </c>
      <c r="H13" s="38" t="s">
        <v>3</v>
      </c>
      <c r="I13" s="36" t="s">
        <v>3</v>
      </c>
      <c r="J13" s="36" t="s">
        <v>3</v>
      </c>
      <c r="K13" s="543">
        <f>SUM(G13:H13)</f>
        <v>10</v>
      </c>
    </row>
    <row r="14" spans="1:11" s="11" customFormat="1" ht="16.5" x14ac:dyDescent="0.3">
      <c r="A14" s="31">
        <v>2</v>
      </c>
      <c r="B14" s="64" t="s">
        <v>140</v>
      </c>
      <c r="C14" s="120" t="s">
        <v>665</v>
      </c>
      <c r="D14" s="34" t="s">
        <v>678</v>
      </c>
      <c r="E14" s="34"/>
      <c r="F14" s="34"/>
      <c r="G14" s="38">
        <v>542</v>
      </c>
      <c r="H14" s="38">
        <v>12</v>
      </c>
      <c r="I14" s="38">
        <v>5</v>
      </c>
      <c r="J14" s="36" t="s">
        <v>3</v>
      </c>
      <c r="K14" s="543">
        <f>SUM(G14:H14)</f>
        <v>554</v>
      </c>
    </row>
    <row r="15" spans="1:11" s="11" customFormat="1" ht="15" customHeight="1" x14ac:dyDescent="0.3">
      <c r="A15" s="790" t="s">
        <v>926</v>
      </c>
      <c r="B15" s="791"/>
      <c r="C15" s="791"/>
      <c r="D15" s="792"/>
      <c r="E15" s="637"/>
      <c r="F15" s="637"/>
      <c r="G15" s="292">
        <f>SUM(G13:G14)</f>
        <v>552</v>
      </c>
      <c r="H15" s="280">
        <f>SUM(H13:H14)</f>
        <v>12</v>
      </c>
      <c r="I15" s="315">
        <f>SUM(I14)</f>
        <v>5</v>
      </c>
      <c r="J15" s="315">
        <f>SUM(J14)</f>
        <v>0</v>
      </c>
    </row>
    <row r="16" spans="1:11" s="11" customFormat="1" ht="14.1" customHeight="1" x14ac:dyDescent="0.25">
      <c r="A16" s="344" t="s">
        <v>935</v>
      </c>
      <c r="B16" s="352"/>
      <c r="C16" s="352"/>
      <c r="D16" s="352"/>
      <c r="E16" s="633"/>
      <c r="F16" s="633"/>
      <c r="G16" s="779">
        <f>SUM(A14)</f>
        <v>2</v>
      </c>
      <c r="H16" s="780"/>
      <c r="I16" s="780"/>
      <c r="J16" s="781"/>
    </row>
    <row r="17" spans="1:11" s="11" customFormat="1" ht="15" customHeight="1" x14ac:dyDescent="0.25">
      <c r="A17" s="363" t="s">
        <v>929</v>
      </c>
      <c r="B17" s="364"/>
      <c r="C17" s="364"/>
      <c r="D17" s="364"/>
      <c r="E17" s="364"/>
      <c r="F17" s="364"/>
      <c r="G17" s="365"/>
      <c r="H17" s="365"/>
      <c r="I17" s="365"/>
      <c r="J17" s="366"/>
    </row>
    <row r="18" spans="1:11" s="11" customFormat="1" ht="16.5" x14ac:dyDescent="0.3">
      <c r="A18" s="31">
        <v>1</v>
      </c>
      <c r="B18" s="64" t="s">
        <v>142</v>
      </c>
      <c r="C18" s="522" t="s">
        <v>973</v>
      </c>
      <c r="D18" s="34" t="s">
        <v>679</v>
      </c>
      <c r="E18" s="34"/>
      <c r="F18" s="34" t="s">
        <v>1158</v>
      </c>
      <c r="G18" s="38">
        <v>690</v>
      </c>
      <c r="H18" s="36">
        <v>64</v>
      </c>
      <c r="I18" s="38">
        <v>15</v>
      </c>
      <c r="J18" s="36" t="s">
        <v>3</v>
      </c>
      <c r="K18" s="543">
        <f>SUM(G18:J18)</f>
        <v>769</v>
      </c>
    </row>
    <row r="19" spans="1:11" s="11" customFormat="1" ht="15" customHeight="1" x14ac:dyDescent="0.3">
      <c r="A19" s="790" t="s">
        <v>926</v>
      </c>
      <c r="B19" s="791"/>
      <c r="C19" s="791"/>
      <c r="D19" s="792"/>
      <c r="E19" s="637"/>
      <c r="F19" s="637"/>
      <c r="G19" s="292">
        <f>SUM(G18)</f>
        <v>690</v>
      </c>
      <c r="H19" s="280">
        <f>SUM(H18)</f>
        <v>64</v>
      </c>
      <c r="I19" s="315">
        <f>SUM(I18)</f>
        <v>15</v>
      </c>
      <c r="J19" s="315">
        <f>SUM(J18)</f>
        <v>0</v>
      </c>
    </row>
    <row r="20" spans="1:11" s="11" customFormat="1" ht="14.1" customHeight="1" x14ac:dyDescent="0.25">
      <c r="A20" s="344" t="s">
        <v>935</v>
      </c>
      <c r="B20" s="352"/>
      <c r="C20" s="352"/>
      <c r="D20" s="352"/>
      <c r="E20" s="633"/>
      <c r="F20" s="633"/>
      <c r="G20" s="779">
        <f>SUM(A18)</f>
        <v>1</v>
      </c>
      <c r="H20" s="780"/>
      <c r="I20" s="780"/>
      <c r="J20" s="781"/>
    </row>
    <row r="21" spans="1:11" s="11" customFormat="1" ht="15" customHeight="1" x14ac:dyDescent="0.25">
      <c r="A21" s="851" t="s">
        <v>930</v>
      </c>
      <c r="B21" s="851"/>
      <c r="C21" s="851"/>
      <c r="D21" s="851"/>
      <c r="E21" s="851"/>
      <c r="F21" s="851"/>
      <c r="G21" s="851"/>
      <c r="H21" s="851"/>
      <c r="I21" s="851"/>
      <c r="J21" s="851"/>
    </row>
    <row r="22" spans="1:11" s="11" customFormat="1" ht="16.5" x14ac:dyDescent="0.3">
      <c r="A22" s="31">
        <v>1</v>
      </c>
      <c r="B22" s="64" t="s">
        <v>140</v>
      </c>
      <c r="C22" s="523" t="s">
        <v>755</v>
      </c>
      <c r="D22" s="34" t="s">
        <v>678</v>
      </c>
      <c r="E22" s="34"/>
      <c r="F22" s="34"/>
      <c r="G22" s="38">
        <v>140</v>
      </c>
      <c r="H22" s="38">
        <v>11</v>
      </c>
      <c r="I22" s="36">
        <v>42</v>
      </c>
      <c r="J22" s="38">
        <v>2</v>
      </c>
      <c r="K22" s="543">
        <f>SUM(G22:J22)</f>
        <v>195</v>
      </c>
    </row>
    <row r="23" spans="1:11" s="11" customFormat="1" ht="15" customHeight="1" x14ac:dyDescent="0.3">
      <c r="A23" s="790" t="s">
        <v>926</v>
      </c>
      <c r="B23" s="791"/>
      <c r="C23" s="791"/>
      <c r="D23" s="792"/>
      <c r="E23" s="637"/>
      <c r="F23" s="637"/>
      <c r="G23" s="292">
        <f>SUM(G22)</f>
        <v>140</v>
      </c>
      <c r="H23" s="280">
        <f>SUM(H22)</f>
        <v>11</v>
      </c>
      <c r="I23" s="315">
        <f>SUM(I22)</f>
        <v>42</v>
      </c>
      <c r="J23" s="315">
        <f>SUM(J22)</f>
        <v>2</v>
      </c>
    </row>
    <row r="24" spans="1:11" s="11" customFormat="1" ht="14.1" customHeight="1" x14ac:dyDescent="0.25">
      <c r="A24" s="344" t="s">
        <v>935</v>
      </c>
      <c r="B24" s="352"/>
      <c r="C24" s="352"/>
      <c r="D24" s="352"/>
      <c r="E24" s="633"/>
      <c r="F24" s="633"/>
      <c r="G24" s="779">
        <f>SUM(A22)</f>
        <v>1</v>
      </c>
      <c r="H24" s="780"/>
      <c r="I24" s="780"/>
      <c r="J24" s="781"/>
    </row>
    <row r="25" spans="1:11" s="11" customFormat="1" ht="15" customHeight="1" x14ac:dyDescent="0.25">
      <c r="A25" s="851" t="s">
        <v>931</v>
      </c>
      <c r="B25" s="851"/>
      <c r="C25" s="851"/>
      <c r="D25" s="851"/>
      <c r="E25" s="851"/>
      <c r="F25" s="851"/>
      <c r="G25" s="851"/>
      <c r="H25" s="851"/>
      <c r="I25" s="851"/>
      <c r="J25" s="851"/>
    </row>
    <row r="26" spans="1:11" s="11" customFormat="1" ht="15" customHeight="1" x14ac:dyDescent="0.25">
      <c r="A26" s="333"/>
      <c r="B26" s="333"/>
      <c r="C26" s="334"/>
      <c r="D26" s="298"/>
      <c r="E26" s="298"/>
      <c r="F26" s="298"/>
      <c r="G26" s="298"/>
      <c r="H26" s="298"/>
      <c r="I26" s="337"/>
      <c r="J26" s="337"/>
      <c r="K26" s="11">
        <f>SUM(G26:J26)</f>
        <v>0</v>
      </c>
    </row>
    <row r="27" spans="1:11" s="11" customFormat="1" ht="15" customHeight="1" x14ac:dyDescent="0.3">
      <c r="A27" s="790" t="s">
        <v>926</v>
      </c>
      <c r="B27" s="791"/>
      <c r="C27" s="791"/>
      <c r="D27" s="792"/>
      <c r="E27" s="637"/>
      <c r="F27" s="637"/>
      <c r="G27" s="292">
        <f>SUM(G26)</f>
        <v>0</v>
      </c>
      <c r="H27" s="280">
        <f>SUM(H26)</f>
        <v>0</v>
      </c>
      <c r="I27" s="319">
        <f>SUM(I30)</f>
        <v>0</v>
      </c>
      <c r="J27" s="319">
        <f>SUM(J25)</f>
        <v>0</v>
      </c>
    </row>
    <row r="28" spans="1:11" s="11" customFormat="1" ht="14.1" customHeight="1" x14ac:dyDescent="0.25">
      <c r="A28" s="344" t="s">
        <v>935</v>
      </c>
      <c r="B28" s="352"/>
      <c r="C28" s="352"/>
      <c r="D28" s="352"/>
      <c r="E28" s="633"/>
      <c r="F28" s="633"/>
      <c r="G28" s="779">
        <f>SUM(A26)</f>
        <v>0</v>
      </c>
      <c r="H28" s="780"/>
      <c r="I28" s="780"/>
      <c r="J28" s="781"/>
    </row>
    <row r="29" spans="1:11" s="11" customFormat="1" ht="15" customHeight="1" x14ac:dyDescent="0.25">
      <c r="A29" s="785" t="s">
        <v>932</v>
      </c>
      <c r="B29" s="786"/>
      <c r="C29" s="786"/>
      <c r="D29" s="786"/>
      <c r="E29" s="786"/>
      <c r="F29" s="786"/>
      <c r="G29" s="786"/>
      <c r="H29" s="786"/>
      <c r="I29" s="786"/>
      <c r="J29" s="787"/>
    </row>
    <row r="30" spans="1:11" s="11" customFormat="1" ht="15" customHeight="1" x14ac:dyDescent="0.25">
      <c r="A30" s="333"/>
      <c r="B30" s="333"/>
      <c r="C30" s="335"/>
      <c r="D30" s="335"/>
      <c r="E30" s="637"/>
      <c r="F30" s="637"/>
      <c r="G30" s="298"/>
      <c r="H30" s="298"/>
      <c r="I30" s="335"/>
      <c r="J30" s="335"/>
      <c r="K30" s="11">
        <f>SUM(G30:J30)</f>
        <v>0</v>
      </c>
    </row>
    <row r="31" spans="1:11" s="11" customFormat="1" ht="15" customHeight="1" x14ac:dyDescent="0.3">
      <c r="A31" s="790" t="s">
        <v>926</v>
      </c>
      <c r="B31" s="791"/>
      <c r="C31" s="791"/>
      <c r="D31" s="792"/>
      <c r="E31" s="637"/>
      <c r="F31" s="637"/>
      <c r="G31" s="292">
        <f>SUM(G30)</f>
        <v>0</v>
      </c>
      <c r="H31" s="280">
        <f>SUM(H30)</f>
        <v>0</v>
      </c>
      <c r="I31" s="315">
        <f>SUM(I30)</f>
        <v>0</v>
      </c>
      <c r="J31" s="315">
        <f>SUM(J30)</f>
        <v>0</v>
      </c>
    </row>
    <row r="32" spans="1:11" s="11" customFormat="1" ht="14.1" customHeight="1" x14ac:dyDescent="0.25">
      <c r="A32" s="344" t="s">
        <v>935</v>
      </c>
      <c r="B32" s="352"/>
      <c r="C32" s="352"/>
      <c r="D32" s="352"/>
      <c r="E32" s="633"/>
      <c r="F32" s="633"/>
      <c r="G32" s="779">
        <f>SUM(A30)</f>
        <v>0</v>
      </c>
      <c r="H32" s="780"/>
      <c r="I32" s="780"/>
      <c r="J32" s="781"/>
    </row>
    <row r="33" spans="1:11" s="11" customFormat="1" ht="15" customHeight="1" x14ac:dyDescent="0.25">
      <c r="A33" s="851" t="s">
        <v>933</v>
      </c>
      <c r="B33" s="851"/>
      <c r="C33" s="851"/>
      <c r="D33" s="851"/>
      <c r="E33" s="851"/>
      <c r="F33" s="851"/>
      <c r="G33" s="851"/>
      <c r="H33" s="851"/>
      <c r="I33" s="851"/>
      <c r="J33" s="851"/>
    </row>
    <row r="34" spans="1:11" s="11" customFormat="1" ht="13.5" customHeight="1" x14ac:dyDescent="0.3">
      <c r="A34" s="31"/>
      <c r="B34" s="103"/>
      <c r="C34" s="306"/>
      <c r="D34" s="141"/>
      <c r="E34" s="141"/>
      <c r="F34" s="141"/>
      <c r="G34" s="39"/>
      <c r="H34" s="38"/>
      <c r="I34" s="37"/>
      <c r="J34" s="37"/>
      <c r="K34" s="543">
        <f>SUM(G34:J34)</f>
        <v>0</v>
      </c>
    </row>
    <row r="35" spans="1:11" s="11" customFormat="1" ht="15" customHeight="1" x14ac:dyDescent="0.3">
      <c r="A35" s="790" t="s">
        <v>926</v>
      </c>
      <c r="B35" s="791"/>
      <c r="C35" s="791"/>
      <c r="D35" s="792"/>
      <c r="E35" s="637"/>
      <c r="F35" s="637"/>
      <c r="G35" s="292">
        <f>SUM(G34)</f>
        <v>0</v>
      </c>
      <c r="H35" s="280">
        <f>SUM(H34)</f>
        <v>0</v>
      </c>
      <c r="I35" s="315">
        <f>SUM(I34)</f>
        <v>0</v>
      </c>
      <c r="J35" s="315">
        <f>SUM(J34)</f>
        <v>0</v>
      </c>
    </row>
    <row r="36" spans="1:11" s="11" customFormat="1" ht="14.1" customHeight="1" x14ac:dyDescent="0.25">
      <c r="A36" s="344" t="s">
        <v>935</v>
      </c>
      <c r="B36" s="352"/>
      <c r="C36" s="352"/>
      <c r="D36" s="352"/>
      <c r="E36" s="633"/>
      <c r="F36" s="633"/>
      <c r="G36" s="779">
        <f>SUM(A34)</f>
        <v>0</v>
      </c>
      <c r="H36" s="780"/>
      <c r="I36" s="780"/>
      <c r="J36" s="781"/>
    </row>
    <row r="37" spans="1:11" s="11" customFormat="1" ht="15" customHeight="1" x14ac:dyDescent="0.25">
      <c r="A37" s="851" t="s">
        <v>1137</v>
      </c>
      <c r="B37" s="851"/>
      <c r="C37" s="851"/>
      <c r="D37" s="851"/>
      <c r="E37" s="851"/>
      <c r="F37" s="851"/>
      <c r="G37" s="851"/>
      <c r="H37" s="851"/>
      <c r="I37" s="851"/>
      <c r="J37" s="851"/>
    </row>
    <row r="38" spans="1:11" s="11" customFormat="1" ht="16.5" x14ac:dyDescent="0.3">
      <c r="A38" s="31">
        <v>1</v>
      </c>
      <c r="B38" s="64" t="s">
        <v>140</v>
      </c>
      <c r="C38" s="120" t="s">
        <v>669</v>
      </c>
      <c r="D38" s="34" t="s">
        <v>686</v>
      </c>
      <c r="E38" s="34"/>
      <c r="F38" s="34"/>
      <c r="G38" s="39">
        <v>186</v>
      </c>
      <c r="H38" s="38">
        <v>1</v>
      </c>
      <c r="I38" s="36" t="s">
        <v>3</v>
      </c>
      <c r="J38" s="36" t="s">
        <v>3</v>
      </c>
      <c r="K38" s="543">
        <f>SUM(G38:J38)</f>
        <v>187</v>
      </c>
    </row>
    <row r="39" spans="1:11" s="11" customFormat="1" ht="16.5" x14ac:dyDescent="0.3">
      <c r="A39" s="31">
        <v>2</v>
      </c>
      <c r="B39" s="521" t="s">
        <v>140</v>
      </c>
      <c r="C39" s="147" t="s">
        <v>673</v>
      </c>
      <c r="D39" s="34" t="s">
        <v>759</v>
      </c>
      <c r="E39" s="34"/>
      <c r="F39" s="34"/>
      <c r="G39" s="38">
        <v>38</v>
      </c>
      <c r="H39" s="36">
        <v>2</v>
      </c>
      <c r="I39" s="38" t="s">
        <v>3</v>
      </c>
      <c r="J39" s="38" t="s">
        <v>3</v>
      </c>
      <c r="K39" s="543">
        <f>SUM(G39:H39)</f>
        <v>40</v>
      </c>
    </row>
    <row r="40" spans="1:11" s="11" customFormat="1" ht="16.5" x14ac:dyDescent="0.3">
      <c r="A40" s="31">
        <v>3</v>
      </c>
      <c r="B40" s="521" t="s">
        <v>140</v>
      </c>
      <c r="C40" s="104" t="s">
        <v>772</v>
      </c>
      <c r="D40" s="60" t="s">
        <v>651</v>
      </c>
      <c r="E40" s="60"/>
      <c r="F40" s="60"/>
      <c r="G40" s="39">
        <v>622</v>
      </c>
      <c r="H40" s="38">
        <v>6</v>
      </c>
      <c r="I40" s="36" t="s">
        <v>3</v>
      </c>
      <c r="J40" s="36" t="s">
        <v>3</v>
      </c>
      <c r="K40" s="543">
        <f>SUM(G40:H40)</f>
        <v>628</v>
      </c>
    </row>
    <row r="41" spans="1:11" s="11" customFormat="1" ht="16.5" x14ac:dyDescent="0.3">
      <c r="A41" s="31">
        <v>4</v>
      </c>
      <c r="B41" s="64" t="s">
        <v>140</v>
      </c>
      <c r="C41" s="523" t="s">
        <v>983</v>
      </c>
      <c r="D41" s="34" t="s">
        <v>684</v>
      </c>
      <c r="E41" s="34"/>
      <c r="F41" s="34"/>
      <c r="G41" s="39">
        <v>17</v>
      </c>
      <c r="H41" s="38" t="s">
        <v>3</v>
      </c>
      <c r="I41" s="38" t="s">
        <v>3</v>
      </c>
      <c r="J41" s="38" t="s">
        <v>3</v>
      </c>
      <c r="K41" s="543">
        <f>SUM(G41:H41)</f>
        <v>17</v>
      </c>
    </row>
    <row r="42" spans="1:11" s="11" customFormat="1" ht="16.5" x14ac:dyDescent="0.3">
      <c r="A42" s="31">
        <v>5</v>
      </c>
      <c r="B42" s="508" t="s">
        <v>140</v>
      </c>
      <c r="C42" s="153" t="s">
        <v>756</v>
      </c>
      <c r="D42" s="95" t="s">
        <v>758</v>
      </c>
      <c r="E42" s="95"/>
      <c r="F42" s="95"/>
      <c r="G42" s="154">
        <v>55</v>
      </c>
      <c r="H42" s="96">
        <v>5</v>
      </c>
      <c r="I42" s="97" t="s">
        <v>3</v>
      </c>
      <c r="J42" s="97" t="s">
        <v>3</v>
      </c>
      <c r="K42" s="543">
        <f>SUM(G42:H42)</f>
        <v>60</v>
      </c>
    </row>
    <row r="43" spans="1:11" s="11" customFormat="1" ht="16.5" x14ac:dyDescent="0.3">
      <c r="A43" s="31">
        <v>6</v>
      </c>
      <c r="B43" s="508" t="s">
        <v>140</v>
      </c>
      <c r="C43" s="153" t="s">
        <v>1182</v>
      </c>
      <c r="D43" s="95" t="s">
        <v>972</v>
      </c>
      <c r="E43" s="95"/>
      <c r="F43" s="95"/>
      <c r="G43" s="38">
        <v>31</v>
      </c>
      <c r="H43" s="38">
        <v>37</v>
      </c>
      <c r="I43" s="38">
        <v>5</v>
      </c>
      <c r="J43" s="38">
        <v>3</v>
      </c>
      <c r="K43" s="543">
        <f>SUM(G43:J43)</f>
        <v>76</v>
      </c>
    </row>
    <row r="44" spans="1:11" s="11" customFormat="1" ht="16.5" x14ac:dyDescent="0.3">
      <c r="A44" s="31">
        <v>7</v>
      </c>
      <c r="B44" s="64" t="s">
        <v>140</v>
      </c>
      <c r="C44" s="147" t="s">
        <v>675</v>
      </c>
      <c r="D44" s="34" t="s">
        <v>685</v>
      </c>
      <c r="E44" s="34"/>
      <c r="F44" s="34"/>
      <c r="G44" s="38">
        <v>48</v>
      </c>
      <c r="H44" s="38">
        <v>3</v>
      </c>
      <c r="I44" s="38" t="s">
        <v>3</v>
      </c>
      <c r="J44" s="38" t="s">
        <v>3</v>
      </c>
      <c r="K44" s="543">
        <f>SUM(G44:H44)</f>
        <v>51</v>
      </c>
    </row>
    <row r="45" spans="1:11" s="11" customFormat="1" ht="16.5" x14ac:dyDescent="0.3">
      <c r="A45" s="31">
        <v>8</v>
      </c>
      <c r="B45" s="64" t="s">
        <v>140</v>
      </c>
      <c r="C45" s="523" t="s">
        <v>667</v>
      </c>
      <c r="D45" s="34" t="s">
        <v>679</v>
      </c>
      <c r="E45" s="34"/>
      <c r="F45" s="34"/>
      <c r="G45" s="39">
        <v>31</v>
      </c>
      <c r="H45" s="38">
        <v>4</v>
      </c>
      <c r="I45" s="36" t="s">
        <v>3</v>
      </c>
      <c r="J45" s="36" t="s">
        <v>3</v>
      </c>
      <c r="K45" s="543">
        <f>SUM(G45:J45)</f>
        <v>35</v>
      </c>
    </row>
    <row r="46" spans="1:11" s="11" customFormat="1" ht="16.5" x14ac:dyDescent="0.3">
      <c r="A46" s="31">
        <v>9</v>
      </c>
      <c r="B46" s="215" t="s">
        <v>140</v>
      </c>
      <c r="C46" s="523" t="s">
        <v>861</v>
      </c>
      <c r="D46" s="34" t="s">
        <v>862</v>
      </c>
      <c r="E46" s="34"/>
      <c r="F46" s="34"/>
      <c r="G46" s="38">
        <v>135</v>
      </c>
      <c r="H46" s="38" t="s">
        <v>3</v>
      </c>
      <c r="I46" s="36" t="s">
        <v>3</v>
      </c>
      <c r="J46" s="36" t="s">
        <v>3</v>
      </c>
      <c r="K46" s="543">
        <f>SUM(G46:H46)</f>
        <v>135</v>
      </c>
    </row>
    <row r="47" spans="1:11" s="11" customFormat="1" ht="16.5" x14ac:dyDescent="0.3">
      <c r="A47" s="31">
        <v>10</v>
      </c>
      <c r="B47" s="64" t="s">
        <v>140</v>
      </c>
      <c r="C47" s="523" t="s">
        <v>671</v>
      </c>
      <c r="D47" s="34" t="s">
        <v>679</v>
      </c>
      <c r="E47" s="34"/>
      <c r="F47" s="34"/>
      <c r="G47" s="39">
        <v>46</v>
      </c>
      <c r="H47" s="38">
        <v>3</v>
      </c>
      <c r="I47" s="36" t="s">
        <v>3</v>
      </c>
      <c r="J47" s="36" t="s">
        <v>3</v>
      </c>
      <c r="K47" s="543">
        <f>SUM(G47:H47)</f>
        <v>49</v>
      </c>
    </row>
    <row r="48" spans="1:11" s="11" customFormat="1" ht="16.5" x14ac:dyDescent="0.3">
      <c r="A48" s="31">
        <v>11</v>
      </c>
      <c r="B48" s="64" t="s">
        <v>140</v>
      </c>
      <c r="C48" s="523" t="s">
        <v>668</v>
      </c>
      <c r="D48" s="34" t="s">
        <v>682</v>
      </c>
      <c r="E48" s="34"/>
      <c r="F48" s="34"/>
      <c r="G48" s="39">
        <v>24</v>
      </c>
      <c r="H48" s="38" t="s">
        <v>3</v>
      </c>
      <c r="I48" s="36" t="s">
        <v>3</v>
      </c>
      <c r="J48" s="36" t="s">
        <v>3</v>
      </c>
      <c r="K48" s="543">
        <f>SUM(G48:H48)</f>
        <v>24</v>
      </c>
    </row>
    <row r="49" spans="1:12" s="11" customFormat="1" ht="16.5" x14ac:dyDescent="0.3">
      <c r="A49" s="31">
        <v>12</v>
      </c>
      <c r="B49" s="64" t="s">
        <v>142</v>
      </c>
      <c r="C49" s="147" t="s">
        <v>757</v>
      </c>
      <c r="D49" s="34" t="s">
        <v>759</v>
      </c>
      <c r="E49" s="34"/>
      <c r="F49" s="34"/>
      <c r="G49" s="38">
        <v>10</v>
      </c>
      <c r="H49" s="38" t="s">
        <v>3</v>
      </c>
      <c r="I49" s="38" t="s">
        <v>3</v>
      </c>
      <c r="J49" s="38" t="s">
        <v>3</v>
      </c>
      <c r="K49" s="543">
        <f>SUM(G49:H49)</f>
        <v>10</v>
      </c>
    </row>
    <row r="50" spans="1:12" s="11" customFormat="1" ht="16.5" x14ac:dyDescent="0.3">
      <c r="A50" s="31">
        <v>13</v>
      </c>
      <c r="B50" s="64" t="s">
        <v>142</v>
      </c>
      <c r="C50" s="147" t="s">
        <v>676</v>
      </c>
      <c r="D50" s="34" t="s">
        <v>679</v>
      </c>
      <c r="E50" s="34"/>
      <c r="F50" s="34"/>
      <c r="G50" s="38">
        <v>48</v>
      </c>
      <c r="H50" s="38">
        <v>1</v>
      </c>
      <c r="I50" s="38" t="s">
        <v>3</v>
      </c>
      <c r="J50" s="38" t="s">
        <v>3</v>
      </c>
      <c r="K50" s="543">
        <f>SUM(G50:J50)</f>
        <v>49</v>
      </c>
    </row>
    <row r="51" spans="1:12" s="11" customFormat="1" ht="16.5" x14ac:dyDescent="0.3">
      <c r="A51" s="31">
        <v>14</v>
      </c>
      <c r="B51" s="532" t="s">
        <v>140</v>
      </c>
      <c r="C51" s="533" t="s">
        <v>1013</v>
      </c>
      <c r="D51" s="34" t="s">
        <v>680</v>
      </c>
      <c r="E51" s="34"/>
      <c r="F51" s="34"/>
      <c r="G51" s="38">
        <v>50</v>
      </c>
      <c r="H51" s="38">
        <v>6</v>
      </c>
      <c r="I51" s="36">
        <v>46</v>
      </c>
      <c r="J51" s="36">
        <v>1</v>
      </c>
      <c r="K51" s="543">
        <f>SUM(G51:H51)</f>
        <v>56</v>
      </c>
    </row>
    <row r="52" spans="1:12" s="11" customFormat="1" ht="16.5" x14ac:dyDescent="0.3">
      <c r="A52" s="31">
        <v>15</v>
      </c>
      <c r="B52" s="64" t="s">
        <v>142</v>
      </c>
      <c r="C52" s="523" t="s">
        <v>672</v>
      </c>
      <c r="D52" s="34" t="s">
        <v>681</v>
      </c>
      <c r="E52" s="34"/>
      <c r="F52" s="34"/>
      <c r="G52" s="39">
        <v>55</v>
      </c>
      <c r="H52" s="38" t="s">
        <v>3</v>
      </c>
      <c r="I52" s="36" t="s">
        <v>3</v>
      </c>
      <c r="J52" s="36" t="s">
        <v>3</v>
      </c>
      <c r="K52" s="543">
        <f>SUM(G52:H52)</f>
        <v>55</v>
      </c>
    </row>
    <row r="53" spans="1:12" s="11" customFormat="1" ht="16.5" x14ac:dyDescent="0.3">
      <c r="A53" s="31">
        <v>16</v>
      </c>
      <c r="B53" s="64" t="s">
        <v>142</v>
      </c>
      <c r="C53" s="147" t="s">
        <v>674</v>
      </c>
      <c r="D53" s="34" t="s">
        <v>759</v>
      </c>
      <c r="E53" s="34"/>
      <c r="F53" s="34"/>
      <c r="G53" s="38">
        <v>128</v>
      </c>
      <c r="H53" s="38">
        <v>2</v>
      </c>
      <c r="I53" s="38" t="s">
        <v>3</v>
      </c>
      <c r="J53" s="38" t="s">
        <v>3</v>
      </c>
      <c r="K53" s="543">
        <f>SUM(G53:J53)</f>
        <v>130</v>
      </c>
      <c r="L53" s="543"/>
    </row>
    <row r="54" spans="1:12" s="11" customFormat="1" ht="16.5" x14ac:dyDescent="0.3">
      <c r="A54" s="31">
        <v>17</v>
      </c>
      <c r="B54" s="521" t="s">
        <v>142</v>
      </c>
      <c r="C54" s="104" t="s">
        <v>639</v>
      </c>
      <c r="D54" s="60" t="s">
        <v>656</v>
      </c>
      <c r="E54" s="60"/>
      <c r="F54" s="60"/>
      <c r="G54" s="38">
        <v>231</v>
      </c>
      <c r="H54" s="36">
        <v>1</v>
      </c>
      <c r="I54" s="38" t="s">
        <v>3</v>
      </c>
      <c r="J54" s="38" t="s">
        <v>3</v>
      </c>
      <c r="K54" s="543">
        <f>SUM(G54:J54)</f>
        <v>232</v>
      </c>
    </row>
    <row r="55" spans="1:12" s="11" customFormat="1" ht="16.5" x14ac:dyDescent="0.3">
      <c r="A55" s="31">
        <v>18</v>
      </c>
      <c r="B55" s="532" t="s">
        <v>140</v>
      </c>
      <c r="C55" s="104" t="s">
        <v>1017</v>
      </c>
      <c r="D55" s="60" t="s">
        <v>1016</v>
      </c>
      <c r="E55" s="60"/>
      <c r="F55" s="60"/>
      <c r="G55" s="38">
        <v>45</v>
      </c>
      <c r="H55" s="38" t="s">
        <v>3</v>
      </c>
      <c r="I55" s="40" t="s">
        <v>3</v>
      </c>
      <c r="J55" s="40" t="s">
        <v>3</v>
      </c>
      <c r="K55" s="543">
        <f>SUM(G55:H55)</f>
        <v>45</v>
      </c>
    </row>
    <row r="56" spans="1:12" s="11" customFormat="1" ht="16.5" x14ac:dyDescent="0.3">
      <c r="A56" s="31">
        <v>19</v>
      </c>
      <c r="B56" s="521" t="s">
        <v>142</v>
      </c>
      <c r="C56" s="33" t="s">
        <v>1011</v>
      </c>
      <c r="D56" s="141" t="s">
        <v>1012</v>
      </c>
      <c r="E56" s="141"/>
      <c r="F56" s="141"/>
      <c r="G56" s="38">
        <v>174</v>
      </c>
      <c r="H56" s="38">
        <v>2</v>
      </c>
      <c r="I56" s="37" t="s">
        <v>3</v>
      </c>
      <c r="J56" s="37" t="s">
        <v>3</v>
      </c>
      <c r="K56" s="543">
        <f>SUM(G56:J56)</f>
        <v>176</v>
      </c>
    </row>
    <row r="57" spans="1:12" s="11" customFormat="1" ht="16.5" x14ac:dyDescent="0.3">
      <c r="A57" s="31">
        <v>20</v>
      </c>
      <c r="B57" s="532" t="s">
        <v>140</v>
      </c>
      <c r="C57" s="33" t="s">
        <v>1014</v>
      </c>
      <c r="D57" s="141" t="s">
        <v>1015</v>
      </c>
      <c r="E57" s="141"/>
      <c r="F57" s="141"/>
      <c r="G57" s="38">
        <v>80</v>
      </c>
      <c r="H57" s="38" t="s">
        <v>3</v>
      </c>
      <c r="I57" s="40" t="s">
        <v>3</v>
      </c>
      <c r="J57" s="40" t="s">
        <v>3</v>
      </c>
      <c r="K57" s="543">
        <f>SUM(G57:H57)</f>
        <v>80</v>
      </c>
    </row>
    <row r="58" spans="1:12" s="11" customFormat="1" ht="16.5" x14ac:dyDescent="0.3">
      <c r="A58" s="31">
        <v>21</v>
      </c>
      <c r="B58" s="869" t="s">
        <v>677</v>
      </c>
      <c r="C58" s="870"/>
      <c r="D58" s="34" t="s">
        <v>685</v>
      </c>
      <c r="E58" s="34"/>
      <c r="F58" s="34"/>
      <c r="G58" s="38">
        <v>8</v>
      </c>
      <c r="H58" s="38" t="s">
        <v>3</v>
      </c>
      <c r="I58" s="38" t="s">
        <v>3</v>
      </c>
      <c r="J58" s="38" t="s">
        <v>3</v>
      </c>
      <c r="K58" s="543">
        <f>SUM(G58:H58)</f>
        <v>8</v>
      </c>
    </row>
    <row r="59" spans="1:12" s="11" customFormat="1" ht="15" customHeight="1" x14ac:dyDescent="0.25">
      <c r="A59" s="790" t="s">
        <v>926</v>
      </c>
      <c r="B59" s="791"/>
      <c r="C59" s="791"/>
      <c r="D59" s="792"/>
      <c r="E59" s="637"/>
      <c r="F59" s="637"/>
      <c r="G59" s="292">
        <f>SUM(G38:G58)</f>
        <v>2062</v>
      </c>
      <c r="H59" s="292">
        <f>SUM(H38:H58)</f>
        <v>73</v>
      </c>
      <c r="I59" s="292">
        <f>SUM(I38:I58)</f>
        <v>51</v>
      </c>
      <c r="J59" s="292">
        <f>SUM(J38:J58)</f>
        <v>4</v>
      </c>
    </row>
    <row r="60" spans="1:12" s="11" customFormat="1" ht="14.1" customHeight="1" x14ac:dyDescent="0.25">
      <c r="A60" s="344" t="s">
        <v>935</v>
      </c>
      <c r="B60" s="352"/>
      <c r="C60" s="352"/>
      <c r="D60" s="352"/>
      <c r="E60" s="633"/>
      <c r="F60" s="633"/>
      <c r="G60" s="779">
        <f>SUM(A58)</f>
        <v>21</v>
      </c>
      <c r="H60" s="780"/>
      <c r="I60" s="780"/>
      <c r="J60" s="781"/>
    </row>
    <row r="61" spans="1:12" s="5" customFormat="1" ht="18" customHeight="1" x14ac:dyDescent="0.25">
      <c r="A61" s="374" t="s">
        <v>937</v>
      </c>
      <c r="B61" s="375"/>
      <c r="C61" s="375"/>
      <c r="D61" s="376"/>
      <c r="E61" s="376"/>
      <c r="F61" s="376"/>
      <c r="G61" s="377">
        <f>SUM(G10,G15,G19,G23,G27,G31,G35,G59)</f>
        <v>4051</v>
      </c>
      <c r="H61" s="377">
        <f>SUM(H10,H15,H19,H23,H27,H31,H35,H59)</f>
        <v>226</v>
      </c>
      <c r="I61" s="378">
        <f>SUM(I10,I15,I19,I23,I27,I31,I35,I59)</f>
        <v>135</v>
      </c>
      <c r="J61" s="377">
        <f>SUM(J10,J15,J19,J23,J27,J31,J35,J59)</f>
        <v>7</v>
      </c>
    </row>
    <row r="62" spans="1:12" s="11" customFormat="1" ht="14.1" customHeight="1" x14ac:dyDescent="0.25">
      <c r="A62" s="363" t="s">
        <v>936</v>
      </c>
      <c r="B62" s="379"/>
      <c r="C62" s="379"/>
      <c r="D62" s="379"/>
      <c r="E62" s="638"/>
      <c r="F62" s="638"/>
      <c r="G62" s="782">
        <f>SUM(G11,G16,G20,G24,G28,G32,G36,G60)</f>
        <v>26</v>
      </c>
      <c r="H62" s="783"/>
      <c r="I62" s="783"/>
      <c r="J62" s="784"/>
    </row>
    <row r="63" spans="1:12" ht="16.5" x14ac:dyDescent="0.3">
      <c r="A63" s="7"/>
      <c r="B63" s="111"/>
      <c r="C63" s="7"/>
      <c r="D63" s="7"/>
      <c r="E63" s="7"/>
      <c r="F63" s="7"/>
      <c r="G63" s="7"/>
      <c r="H63" s="7"/>
      <c r="I63" s="7"/>
      <c r="J63" s="7"/>
    </row>
    <row r="64" spans="1:12" ht="16.5" x14ac:dyDescent="0.3">
      <c r="A64" s="7"/>
      <c r="B64" s="111"/>
      <c r="C64" s="7"/>
      <c r="D64" s="7"/>
      <c r="E64" s="7"/>
      <c r="F64" s="7"/>
      <c r="G64" s="7"/>
      <c r="H64" s="7"/>
      <c r="I64" s="7"/>
      <c r="J64" s="7"/>
    </row>
    <row r="65" spans="1:10" ht="16.5" x14ac:dyDescent="0.3">
      <c r="A65" s="7"/>
      <c r="B65" s="111"/>
      <c r="C65" s="7"/>
      <c r="D65" s="7"/>
      <c r="E65" s="7"/>
      <c r="F65" s="7"/>
      <c r="G65" s="7"/>
      <c r="H65" s="7"/>
      <c r="I65" s="7"/>
      <c r="J65" s="7"/>
    </row>
    <row r="66" spans="1:10" ht="16.5" x14ac:dyDescent="0.3">
      <c r="A66" s="7"/>
      <c r="B66" s="111"/>
      <c r="C66" s="7"/>
      <c r="D66" s="7"/>
      <c r="E66" s="7"/>
      <c r="F66" s="7"/>
      <c r="G66" s="7"/>
      <c r="H66" s="7"/>
      <c r="I66" s="7"/>
      <c r="J66" s="7"/>
    </row>
    <row r="67" spans="1:10" ht="16.5" x14ac:dyDescent="0.3">
      <c r="A67" s="7"/>
      <c r="B67" s="111"/>
      <c r="C67" s="7"/>
      <c r="D67" s="7"/>
      <c r="E67" s="7"/>
      <c r="F67" s="7"/>
      <c r="G67" s="7"/>
      <c r="H67" s="7"/>
      <c r="I67" s="7"/>
      <c r="J67" s="7"/>
    </row>
    <row r="68" spans="1:10" ht="16.5" x14ac:dyDescent="0.3">
      <c r="A68" s="7"/>
      <c r="B68" s="111"/>
      <c r="C68" s="7"/>
      <c r="D68" s="7"/>
      <c r="E68" s="7"/>
      <c r="F68" s="7"/>
      <c r="G68" s="7"/>
      <c r="H68" s="7"/>
      <c r="I68" s="7"/>
      <c r="J68" s="7"/>
    </row>
    <row r="69" spans="1:10" ht="16.5" x14ac:dyDescent="0.3">
      <c r="A69" s="7"/>
      <c r="B69" s="111"/>
      <c r="C69" s="7"/>
      <c r="D69" s="7"/>
      <c r="E69" s="7"/>
      <c r="F69" s="7"/>
      <c r="G69" s="7"/>
      <c r="H69" s="7"/>
      <c r="I69" s="7"/>
      <c r="J69" s="7"/>
    </row>
    <row r="70" spans="1:10" ht="16.5" x14ac:dyDescent="0.3">
      <c r="A70" s="7"/>
      <c r="B70" s="111"/>
      <c r="C70" s="7"/>
      <c r="D70" s="7"/>
      <c r="E70" s="7"/>
      <c r="F70" s="7"/>
      <c r="G70" s="7"/>
      <c r="H70" s="7"/>
      <c r="I70" s="7"/>
      <c r="J70" s="7"/>
    </row>
    <row r="71" spans="1:10" ht="16.5" x14ac:dyDescent="0.3">
      <c r="A71" s="7"/>
      <c r="B71" s="111"/>
      <c r="C71" s="7"/>
      <c r="D71" s="7"/>
      <c r="E71" s="7"/>
      <c r="F71" s="7"/>
      <c r="G71" s="7"/>
      <c r="H71" s="7"/>
      <c r="I71" s="7"/>
      <c r="J71" s="7"/>
    </row>
    <row r="72" spans="1:10" ht="16.5" x14ac:dyDescent="0.3">
      <c r="A72" s="7"/>
      <c r="B72" s="111"/>
      <c r="C72" s="7"/>
      <c r="D72" s="7"/>
      <c r="E72" s="7"/>
      <c r="F72" s="7"/>
      <c r="G72" s="7"/>
      <c r="H72" s="7"/>
      <c r="I72" s="7"/>
      <c r="J72" s="7"/>
    </row>
    <row r="73" spans="1:10" ht="16.5" x14ac:dyDescent="0.3">
      <c r="A73" s="7"/>
      <c r="B73" s="111"/>
      <c r="C73" s="7"/>
      <c r="D73" s="7"/>
      <c r="E73" s="7"/>
      <c r="F73" s="7"/>
      <c r="G73" s="7"/>
      <c r="H73" s="7"/>
      <c r="I73" s="7"/>
      <c r="J73" s="7"/>
    </row>
    <row r="74" spans="1:10" ht="16.5" x14ac:dyDescent="0.3">
      <c r="A74" s="7"/>
      <c r="B74" s="111"/>
      <c r="C74" s="7"/>
      <c r="D74" s="7"/>
      <c r="E74" s="7"/>
      <c r="F74" s="7"/>
      <c r="G74" s="7"/>
      <c r="H74" s="7"/>
      <c r="I74" s="7"/>
      <c r="J74" s="7"/>
    </row>
    <row r="75" spans="1:10" ht="16.5" x14ac:dyDescent="0.3">
      <c r="A75" s="7"/>
      <c r="B75" s="111"/>
      <c r="C75" s="7"/>
      <c r="D75" s="7"/>
      <c r="E75" s="7"/>
      <c r="F75" s="7"/>
      <c r="G75" s="7"/>
      <c r="H75" s="7"/>
      <c r="I75" s="7"/>
      <c r="J75" s="7"/>
    </row>
    <row r="76" spans="1:10" ht="16.5" x14ac:dyDescent="0.3">
      <c r="A76" s="7"/>
      <c r="B76" s="111"/>
      <c r="C76" s="7"/>
      <c r="D76" s="7"/>
      <c r="E76" s="7"/>
      <c r="F76" s="7"/>
      <c r="G76" s="7"/>
      <c r="H76" s="7"/>
      <c r="I76" s="7"/>
      <c r="J76" s="7"/>
    </row>
    <row r="77" spans="1:10" ht="16.5" x14ac:dyDescent="0.3">
      <c r="A77" s="7"/>
      <c r="B77" s="111"/>
      <c r="C77" s="7"/>
      <c r="D77" s="7"/>
      <c r="E77" s="7"/>
      <c r="F77" s="7"/>
      <c r="G77" s="7"/>
      <c r="H77" s="7"/>
      <c r="I77" s="7"/>
      <c r="J77" s="7"/>
    </row>
    <row r="78" spans="1:10" ht="16.5" x14ac:dyDescent="0.3">
      <c r="A78" s="7"/>
      <c r="B78" s="111"/>
      <c r="C78" s="7"/>
      <c r="D78" s="7"/>
      <c r="E78" s="7"/>
      <c r="F78" s="7"/>
      <c r="G78" s="7"/>
      <c r="H78" s="7"/>
      <c r="I78" s="7"/>
      <c r="J78" s="7"/>
    </row>
    <row r="79" spans="1:10" ht="16.5" x14ac:dyDescent="0.3">
      <c r="A79" s="7"/>
      <c r="B79" s="111"/>
      <c r="C79" s="7"/>
      <c r="D79" s="7"/>
      <c r="E79" s="7"/>
      <c r="F79" s="7"/>
      <c r="G79" s="7"/>
      <c r="H79" s="7"/>
      <c r="I79" s="7"/>
      <c r="J79" s="7"/>
    </row>
    <row r="80" spans="1:10" ht="16.5" x14ac:dyDescent="0.3">
      <c r="A80" s="7"/>
      <c r="B80" s="111"/>
      <c r="C80" s="7"/>
      <c r="D80" s="7"/>
      <c r="E80" s="7"/>
      <c r="F80" s="7"/>
      <c r="G80" s="7"/>
      <c r="H80" s="7"/>
      <c r="I80" s="7"/>
      <c r="J80" s="7"/>
    </row>
    <row r="81" spans="1:10" ht="16.5" x14ac:dyDescent="0.3">
      <c r="A81" s="7"/>
      <c r="B81" s="111"/>
      <c r="C81" s="7"/>
      <c r="D81" s="7"/>
      <c r="E81" s="7"/>
      <c r="F81" s="7"/>
      <c r="G81" s="7"/>
      <c r="H81" s="7"/>
      <c r="I81" s="7"/>
      <c r="J81" s="7"/>
    </row>
    <row r="82" spans="1:10" ht="16.5" x14ac:dyDescent="0.3">
      <c r="A82" s="7"/>
      <c r="B82" s="111"/>
      <c r="C82" s="7"/>
      <c r="D82" s="7"/>
      <c r="E82" s="7"/>
      <c r="F82" s="7"/>
      <c r="G82" s="7"/>
      <c r="H82" s="7"/>
      <c r="I82" s="7"/>
      <c r="J82" s="7"/>
    </row>
    <row r="83" spans="1:10" ht="16.5" x14ac:dyDescent="0.3">
      <c r="A83" s="7"/>
      <c r="B83" s="111"/>
      <c r="C83" s="7"/>
      <c r="D83" s="7"/>
      <c r="E83" s="7"/>
      <c r="F83" s="7"/>
      <c r="G83" s="7"/>
      <c r="H83" s="7"/>
      <c r="I83" s="7"/>
      <c r="J83" s="7"/>
    </row>
    <row r="84" spans="1:10" ht="16.5" x14ac:dyDescent="0.3">
      <c r="A84" s="7"/>
      <c r="B84" s="111"/>
      <c r="C84" s="7"/>
      <c r="D84" s="7"/>
      <c r="E84" s="7"/>
      <c r="F84" s="7"/>
      <c r="G84" s="7"/>
      <c r="H84" s="7"/>
      <c r="I84" s="7"/>
      <c r="J84" s="7"/>
    </row>
    <row r="85" spans="1:10" ht="16.5" x14ac:dyDescent="0.3">
      <c r="A85" s="7"/>
      <c r="B85" s="111"/>
      <c r="C85" s="7"/>
      <c r="D85" s="7"/>
      <c r="E85" s="7"/>
      <c r="F85" s="7"/>
      <c r="G85" s="7"/>
      <c r="H85" s="7"/>
      <c r="I85" s="7"/>
      <c r="J85" s="7"/>
    </row>
    <row r="86" spans="1:10" ht="16.5" x14ac:dyDescent="0.3">
      <c r="A86" s="7"/>
      <c r="B86" s="111"/>
      <c r="C86" s="7"/>
      <c r="D86" s="7"/>
      <c r="E86" s="7"/>
      <c r="F86" s="7"/>
      <c r="G86" s="7"/>
      <c r="H86" s="7"/>
      <c r="I86" s="7"/>
      <c r="J86" s="7"/>
    </row>
    <row r="87" spans="1:10" ht="16.5" x14ac:dyDescent="0.3">
      <c r="A87" s="7"/>
      <c r="B87" s="111"/>
      <c r="C87" s="7"/>
      <c r="D87" s="7"/>
      <c r="E87" s="7"/>
      <c r="F87" s="7"/>
      <c r="G87" s="7"/>
      <c r="H87" s="7"/>
      <c r="I87" s="7"/>
      <c r="J87" s="7"/>
    </row>
    <row r="88" spans="1:10" ht="16.5" x14ac:dyDescent="0.3">
      <c r="A88" s="7"/>
      <c r="B88" s="111"/>
      <c r="C88" s="7"/>
      <c r="D88" s="7"/>
      <c r="E88" s="7"/>
      <c r="F88" s="7"/>
      <c r="G88" s="7"/>
      <c r="H88" s="7"/>
      <c r="I88" s="7"/>
      <c r="J88" s="7"/>
    </row>
    <row r="89" spans="1:10" ht="16.5" x14ac:dyDescent="0.3">
      <c r="A89" s="7"/>
      <c r="B89" s="111"/>
      <c r="C89" s="7"/>
      <c r="D89" s="7"/>
      <c r="E89" s="7"/>
      <c r="F89" s="7"/>
      <c r="G89" s="7"/>
      <c r="H89" s="7"/>
      <c r="I89" s="7"/>
      <c r="J89" s="7"/>
    </row>
    <row r="90" spans="1:10" ht="16.5" x14ac:dyDescent="0.3">
      <c r="A90" s="7"/>
      <c r="B90" s="111"/>
      <c r="C90" s="7"/>
      <c r="D90" s="7"/>
      <c r="E90" s="7"/>
      <c r="F90" s="7"/>
      <c r="G90" s="7"/>
      <c r="H90" s="7"/>
      <c r="I90" s="7"/>
      <c r="J90" s="7"/>
    </row>
    <row r="91" spans="1:10" ht="16.5" x14ac:dyDescent="0.3">
      <c r="A91" s="7"/>
      <c r="B91" s="111"/>
      <c r="C91" s="7"/>
      <c r="D91" s="7"/>
      <c r="E91" s="7"/>
      <c r="F91" s="7"/>
      <c r="G91" s="7"/>
      <c r="H91" s="7"/>
      <c r="I91" s="7"/>
      <c r="J91" s="7"/>
    </row>
    <row r="92" spans="1:10" ht="16.5" x14ac:dyDescent="0.3">
      <c r="A92" s="7"/>
      <c r="B92" s="111"/>
      <c r="C92" s="7"/>
      <c r="D92" s="7"/>
      <c r="E92" s="7"/>
      <c r="F92" s="7"/>
      <c r="G92" s="7"/>
      <c r="H92" s="7"/>
      <c r="I92" s="7"/>
      <c r="J92" s="7"/>
    </row>
    <row r="93" spans="1:10" ht="16.5" x14ac:dyDescent="0.3">
      <c r="A93" s="7"/>
      <c r="B93" s="111"/>
      <c r="C93" s="7"/>
      <c r="D93" s="7"/>
      <c r="E93" s="7"/>
      <c r="F93" s="7"/>
      <c r="G93" s="7"/>
      <c r="H93" s="7"/>
      <c r="I93" s="7"/>
      <c r="J93" s="7"/>
    </row>
    <row r="94" spans="1:10" ht="16.5" x14ac:dyDescent="0.3">
      <c r="A94" s="7"/>
      <c r="B94" s="111"/>
      <c r="C94" s="7"/>
      <c r="D94" s="7"/>
      <c r="E94" s="7"/>
      <c r="F94" s="7"/>
      <c r="G94" s="7"/>
      <c r="H94" s="7"/>
      <c r="I94" s="7"/>
      <c r="J94" s="7"/>
    </row>
    <row r="95" spans="1:10" ht="16.5" x14ac:dyDescent="0.3">
      <c r="A95" s="7"/>
      <c r="B95" s="111"/>
      <c r="C95" s="7"/>
      <c r="D95" s="7"/>
      <c r="E95" s="7"/>
      <c r="F95" s="7"/>
      <c r="G95" s="7"/>
      <c r="H95" s="7"/>
      <c r="I95" s="7"/>
      <c r="J95" s="7"/>
    </row>
    <row r="96" spans="1:10" ht="16.5" x14ac:dyDescent="0.3">
      <c r="A96" s="7"/>
      <c r="B96" s="111"/>
      <c r="C96" s="7"/>
      <c r="D96" s="7"/>
      <c r="E96" s="7"/>
      <c r="F96" s="7"/>
      <c r="G96" s="7"/>
      <c r="H96" s="7"/>
      <c r="I96" s="7"/>
      <c r="J96" s="7"/>
    </row>
    <row r="97" spans="1:10" ht="16.5" x14ac:dyDescent="0.3">
      <c r="A97" s="7"/>
      <c r="B97" s="111"/>
      <c r="C97" s="7"/>
      <c r="D97" s="7"/>
      <c r="E97" s="7"/>
      <c r="F97" s="7"/>
      <c r="G97" s="7"/>
      <c r="H97" s="7"/>
      <c r="I97" s="7"/>
      <c r="J97" s="7"/>
    </row>
  </sheetData>
  <sortState ref="B39:I41">
    <sortCondition ref="C8"/>
  </sortState>
  <mergeCells count="30">
    <mergeCell ref="G60:J60"/>
    <mergeCell ref="G62:J62"/>
    <mergeCell ref="G11:J11"/>
    <mergeCell ref="G16:J16"/>
    <mergeCell ref="G20:J20"/>
    <mergeCell ref="G24:J24"/>
    <mergeCell ref="G28:J28"/>
    <mergeCell ref="B58:C58"/>
    <mergeCell ref="A15:D15"/>
    <mergeCell ref="A35:D35"/>
    <mergeCell ref="A37:J37"/>
    <mergeCell ref="A59:D59"/>
    <mergeCell ref="A19:D19"/>
    <mergeCell ref="A21:J21"/>
    <mergeCell ref="A23:D23"/>
    <mergeCell ref="G32:J32"/>
    <mergeCell ref="G36:J36"/>
    <mergeCell ref="A25:J25"/>
    <mergeCell ref="A27:D27"/>
    <mergeCell ref="A29:J29"/>
    <mergeCell ref="A31:D31"/>
    <mergeCell ref="A33:J33"/>
    <mergeCell ref="A1:J1"/>
    <mergeCell ref="B3:C6"/>
    <mergeCell ref="G3:H6"/>
    <mergeCell ref="I3:J6"/>
    <mergeCell ref="B7:C7"/>
    <mergeCell ref="A4:A5"/>
    <mergeCell ref="E3:E6"/>
    <mergeCell ref="F3:F6"/>
  </mergeCells>
  <pageMargins left="0.7" right="0.45" top="0.75" bottom="0.75" header="0.3" footer="0.3"/>
  <pageSetup paperSize="9" scale="76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D346E2"/>
  </sheetPr>
  <dimension ref="A2:K136"/>
  <sheetViews>
    <sheetView view="pageBreakPreview" topLeftCell="A65" zoomScale="85" zoomScaleNormal="70" zoomScaleSheetLayoutView="85" workbookViewId="0">
      <selection activeCell="G78" sqref="G78"/>
    </sheetView>
  </sheetViews>
  <sheetFormatPr defaultColWidth="9.140625" defaultRowHeight="15" x14ac:dyDescent="0.25"/>
  <cols>
    <col min="1" max="1" width="4.28515625" style="4" customWidth="1"/>
    <col min="2" max="2" width="3.7109375" style="105" customWidth="1"/>
    <col min="3" max="3" width="46.140625" style="4" customWidth="1"/>
    <col min="4" max="4" width="46.5703125" style="4" customWidth="1"/>
    <col min="5" max="6" width="25.140625" style="5" customWidth="1"/>
    <col min="7" max="10" width="7.7109375" style="4" customWidth="1"/>
    <col min="11" max="16384" width="9.140625" style="4"/>
  </cols>
  <sheetData>
    <row r="2" spans="1:11" ht="20.25" x14ac:dyDescent="0.25">
      <c r="A2" s="852" t="s">
        <v>795</v>
      </c>
      <c r="B2" s="852"/>
      <c r="C2" s="852"/>
      <c r="D2" s="852"/>
      <c r="E2" s="852"/>
      <c r="F2" s="852"/>
      <c r="G2" s="852"/>
      <c r="H2" s="852"/>
      <c r="I2" s="852"/>
      <c r="J2" s="852"/>
    </row>
    <row r="3" spans="1:11" x14ac:dyDescent="0.25">
      <c r="A3" s="1"/>
      <c r="B3" s="106"/>
      <c r="C3" s="3"/>
      <c r="D3" s="3"/>
      <c r="E3" s="3"/>
      <c r="F3" s="3"/>
      <c r="G3" s="3"/>
      <c r="H3" s="3"/>
      <c r="I3" s="3"/>
      <c r="J3" s="3"/>
    </row>
    <row r="4" spans="1:11" ht="16.5" customHeight="1" x14ac:dyDescent="0.3">
      <c r="A4" s="367"/>
      <c r="B4" s="839" t="s">
        <v>1206</v>
      </c>
      <c r="C4" s="840"/>
      <c r="D4" s="368"/>
      <c r="E4" s="817" t="s">
        <v>1156</v>
      </c>
      <c r="F4" s="817" t="s">
        <v>1157</v>
      </c>
      <c r="G4" s="843" t="s">
        <v>143</v>
      </c>
      <c r="H4" s="844"/>
      <c r="I4" s="843" t="s">
        <v>144</v>
      </c>
      <c r="J4" s="844"/>
    </row>
    <row r="5" spans="1:11" ht="16.5" x14ac:dyDescent="0.25">
      <c r="A5" s="854" t="s">
        <v>5</v>
      </c>
      <c r="B5" s="841"/>
      <c r="C5" s="842"/>
      <c r="D5" s="369" t="s">
        <v>9</v>
      </c>
      <c r="E5" s="818"/>
      <c r="F5" s="818"/>
      <c r="G5" s="845"/>
      <c r="H5" s="846"/>
      <c r="I5" s="845"/>
      <c r="J5" s="846"/>
    </row>
    <row r="6" spans="1:11" ht="16.5" x14ac:dyDescent="0.25">
      <c r="A6" s="854"/>
      <c r="B6" s="841"/>
      <c r="C6" s="842"/>
      <c r="D6" s="370" t="s">
        <v>7</v>
      </c>
      <c r="E6" s="818"/>
      <c r="F6" s="818"/>
      <c r="G6" s="845"/>
      <c r="H6" s="846"/>
      <c r="I6" s="845"/>
      <c r="J6" s="846"/>
    </row>
    <row r="7" spans="1:11" ht="16.5" x14ac:dyDescent="0.3">
      <c r="A7" s="371"/>
      <c r="B7" s="841"/>
      <c r="C7" s="842"/>
      <c r="D7" s="372"/>
      <c r="E7" s="819"/>
      <c r="F7" s="819"/>
      <c r="G7" s="845"/>
      <c r="H7" s="846"/>
      <c r="I7" s="845"/>
      <c r="J7" s="846"/>
    </row>
    <row r="8" spans="1:11" ht="16.5" x14ac:dyDescent="0.3">
      <c r="A8" s="373"/>
      <c r="B8" s="867"/>
      <c r="C8" s="868"/>
      <c r="D8" s="373"/>
      <c r="E8" s="373"/>
      <c r="F8" s="373"/>
      <c r="G8" s="373" t="s">
        <v>1</v>
      </c>
      <c r="H8" s="373" t="s">
        <v>2</v>
      </c>
      <c r="I8" s="373" t="s">
        <v>1</v>
      </c>
      <c r="J8" s="373" t="s">
        <v>2</v>
      </c>
    </row>
    <row r="9" spans="1:11" s="5" customFormat="1" ht="15" customHeight="1" x14ac:dyDescent="0.25">
      <c r="A9" s="363" t="s">
        <v>927</v>
      </c>
      <c r="B9" s="364"/>
      <c r="C9" s="364"/>
      <c r="D9" s="364"/>
      <c r="E9" s="364"/>
      <c r="F9" s="364"/>
      <c r="G9" s="365"/>
      <c r="H9" s="365"/>
      <c r="I9" s="365"/>
      <c r="J9" s="366"/>
    </row>
    <row r="10" spans="1:11" s="5" customFormat="1" ht="15" customHeight="1" x14ac:dyDescent="0.3">
      <c r="A10" s="302">
        <v>1</v>
      </c>
      <c r="B10" s="607" t="s">
        <v>140</v>
      </c>
      <c r="C10" s="33" t="s">
        <v>608</v>
      </c>
      <c r="D10" s="141" t="s">
        <v>617</v>
      </c>
      <c r="E10" s="141"/>
      <c r="F10" s="141"/>
      <c r="G10" s="39">
        <v>23</v>
      </c>
      <c r="H10" s="38">
        <v>2</v>
      </c>
      <c r="I10" s="40" t="s">
        <v>3</v>
      </c>
      <c r="J10" s="40" t="s">
        <v>3</v>
      </c>
      <c r="K10" s="544">
        <f>SUM(G10:J10)</f>
        <v>25</v>
      </c>
    </row>
    <row r="11" spans="1:11" s="11" customFormat="1" ht="15" customHeight="1" x14ac:dyDescent="0.25">
      <c r="A11" s="696">
        <v>2</v>
      </c>
      <c r="B11" s="510" t="s">
        <v>140</v>
      </c>
      <c r="C11" s="110" t="s">
        <v>663</v>
      </c>
      <c r="D11" s="708" t="s">
        <v>647</v>
      </c>
      <c r="E11" s="708"/>
      <c r="F11" s="708"/>
      <c r="G11" s="709">
        <v>129</v>
      </c>
      <c r="H11" s="709">
        <v>9</v>
      </c>
      <c r="I11" s="710" t="s">
        <v>3</v>
      </c>
      <c r="J11" s="710" t="s">
        <v>3</v>
      </c>
      <c r="K11" s="543">
        <f>SUM(G11:J11)</f>
        <v>138</v>
      </c>
    </row>
    <row r="12" spans="1:11" s="5" customFormat="1" ht="15" customHeight="1" x14ac:dyDescent="0.25">
      <c r="A12" s="333" t="s">
        <v>926</v>
      </c>
      <c r="B12" s="334"/>
      <c r="C12" s="334"/>
      <c r="D12" s="335"/>
      <c r="E12" s="637"/>
      <c r="F12" s="637"/>
      <c r="G12" s="342">
        <f>SUM(G10:G11)</f>
        <v>152</v>
      </c>
      <c r="H12" s="342">
        <f>SUM(H10:H11)</f>
        <v>11</v>
      </c>
      <c r="I12" s="342">
        <f>SUM(I10:I11)</f>
        <v>0</v>
      </c>
      <c r="J12" s="342">
        <f>SUM(J10:J11)</f>
        <v>0</v>
      </c>
    </row>
    <row r="13" spans="1:11" s="11" customFormat="1" ht="14.1" customHeight="1" x14ac:dyDescent="0.25">
      <c r="A13" s="344" t="s">
        <v>935</v>
      </c>
      <c r="B13" s="352"/>
      <c r="C13" s="352"/>
      <c r="D13" s="352"/>
      <c r="E13" s="633"/>
      <c r="F13" s="633"/>
      <c r="G13" s="779">
        <f>SUM(A11)</f>
        <v>2</v>
      </c>
      <c r="H13" s="780"/>
      <c r="I13" s="780"/>
      <c r="J13" s="781"/>
    </row>
    <row r="14" spans="1:11" s="5" customFormat="1" ht="15" customHeight="1" x14ac:dyDescent="0.25">
      <c r="A14" s="363" t="s">
        <v>928</v>
      </c>
      <c r="B14" s="364"/>
      <c r="C14" s="364"/>
      <c r="D14" s="364"/>
      <c r="E14" s="364"/>
      <c r="F14" s="364"/>
      <c r="G14" s="365"/>
      <c r="H14" s="365"/>
      <c r="I14" s="365"/>
      <c r="J14" s="366"/>
    </row>
    <row r="15" spans="1:11" s="5" customFormat="1" ht="15" customHeight="1" x14ac:dyDescent="0.3">
      <c r="A15" s="732">
        <v>1</v>
      </c>
      <c r="B15" s="728" t="s">
        <v>140</v>
      </c>
      <c r="C15" s="614" t="s">
        <v>664</v>
      </c>
      <c r="D15" s="60" t="s">
        <v>648</v>
      </c>
      <c r="E15" s="60"/>
      <c r="F15" s="60"/>
      <c r="G15" s="53">
        <v>108</v>
      </c>
      <c r="H15" s="53">
        <v>10</v>
      </c>
      <c r="I15" s="59" t="s">
        <v>3</v>
      </c>
      <c r="J15" s="59" t="s">
        <v>3</v>
      </c>
    </row>
    <row r="16" spans="1:11" s="11" customFormat="1" ht="16.5" x14ac:dyDescent="0.3">
      <c r="A16" s="155">
        <v>2</v>
      </c>
      <c r="B16" s="64" t="s">
        <v>140</v>
      </c>
      <c r="C16" s="104" t="s">
        <v>1199</v>
      </c>
      <c r="D16" s="60" t="s">
        <v>647</v>
      </c>
      <c r="E16" s="60"/>
      <c r="F16" s="60"/>
      <c r="G16" s="53">
        <v>534</v>
      </c>
      <c r="H16" s="53">
        <v>13</v>
      </c>
      <c r="I16" s="59" t="s">
        <v>3</v>
      </c>
      <c r="J16" s="59" t="s">
        <v>3</v>
      </c>
      <c r="K16" s="543">
        <f>SUM(G16:J16)</f>
        <v>547</v>
      </c>
    </row>
    <row r="17" spans="1:11" s="11" customFormat="1" ht="15" customHeight="1" x14ac:dyDescent="0.3">
      <c r="A17" s="790" t="s">
        <v>926</v>
      </c>
      <c r="B17" s="791"/>
      <c r="C17" s="791"/>
      <c r="D17" s="792"/>
      <c r="E17" s="637"/>
      <c r="F17" s="637"/>
      <c r="G17" s="292">
        <f>SUM(G16:G16)</f>
        <v>534</v>
      </c>
      <c r="H17" s="280">
        <f>SUM(H16:H16)</f>
        <v>13</v>
      </c>
      <c r="I17" s="315">
        <f>SUM(I16)</f>
        <v>0</v>
      </c>
      <c r="J17" s="315">
        <f>SUM(J16)</f>
        <v>0</v>
      </c>
    </row>
    <row r="18" spans="1:11" s="11" customFormat="1" ht="14.1" customHeight="1" x14ac:dyDescent="0.25">
      <c r="A18" s="344" t="s">
        <v>935</v>
      </c>
      <c r="B18" s="352"/>
      <c r="C18" s="352"/>
      <c r="D18" s="352"/>
      <c r="E18" s="633"/>
      <c r="F18" s="633"/>
      <c r="G18" s="779">
        <f>SUM(A16)</f>
        <v>2</v>
      </c>
      <c r="H18" s="780"/>
      <c r="I18" s="780"/>
      <c r="J18" s="781"/>
    </row>
    <row r="19" spans="1:11" s="11" customFormat="1" ht="15" customHeight="1" x14ac:dyDescent="0.25">
      <c r="A19" s="363" t="s">
        <v>929</v>
      </c>
      <c r="B19" s="364"/>
      <c r="C19" s="364"/>
      <c r="D19" s="364"/>
      <c r="E19" s="364"/>
      <c r="F19" s="364"/>
      <c r="G19" s="365"/>
      <c r="H19" s="365"/>
      <c r="I19" s="365"/>
      <c r="J19" s="366"/>
    </row>
    <row r="20" spans="1:11" s="11" customFormat="1" ht="15" customHeight="1" x14ac:dyDescent="0.25">
      <c r="A20" s="298"/>
      <c r="B20" s="330"/>
      <c r="C20" s="331"/>
      <c r="D20" s="290"/>
      <c r="E20" s="290"/>
      <c r="F20" s="290"/>
      <c r="G20" s="308"/>
      <c r="H20" s="308"/>
      <c r="I20" s="308"/>
      <c r="J20" s="308"/>
      <c r="K20" s="11">
        <f>SUM(G20:J20)</f>
        <v>0</v>
      </c>
    </row>
    <row r="21" spans="1:11" s="11" customFormat="1" ht="15" customHeight="1" x14ac:dyDescent="0.3">
      <c r="A21" s="790" t="s">
        <v>926</v>
      </c>
      <c r="B21" s="791"/>
      <c r="C21" s="791"/>
      <c r="D21" s="792"/>
      <c r="E21" s="637"/>
      <c r="F21" s="637"/>
      <c r="G21" s="292">
        <f>SUM(G20)</f>
        <v>0</v>
      </c>
      <c r="H21" s="280">
        <f>SUM(H20)</f>
        <v>0</v>
      </c>
      <c r="I21" s="315">
        <f>SUM(I20)</f>
        <v>0</v>
      </c>
      <c r="J21" s="315">
        <f>SUM(J20)</f>
        <v>0</v>
      </c>
    </row>
    <row r="22" spans="1:11" s="11" customFormat="1" ht="14.1" customHeight="1" x14ac:dyDescent="0.25">
      <c r="A22" s="344" t="s">
        <v>935</v>
      </c>
      <c r="B22" s="352"/>
      <c r="C22" s="352"/>
      <c r="D22" s="352"/>
      <c r="E22" s="633"/>
      <c r="F22" s="633"/>
      <c r="G22" s="779">
        <f>SUM(A20)</f>
        <v>0</v>
      </c>
      <c r="H22" s="780"/>
      <c r="I22" s="780"/>
      <c r="J22" s="781"/>
    </row>
    <row r="23" spans="1:11" s="11" customFormat="1" ht="15" customHeight="1" x14ac:dyDescent="0.25">
      <c r="A23" s="785" t="s">
        <v>930</v>
      </c>
      <c r="B23" s="786"/>
      <c r="C23" s="786"/>
      <c r="D23" s="786"/>
      <c r="E23" s="786"/>
      <c r="F23" s="786"/>
      <c r="G23" s="786"/>
      <c r="H23" s="786"/>
      <c r="I23" s="786"/>
      <c r="J23" s="787"/>
    </row>
    <row r="24" spans="1:11" s="11" customFormat="1" ht="15" customHeight="1" x14ac:dyDescent="0.3">
      <c r="A24" s="333">
        <v>1</v>
      </c>
      <c r="B24" s="305" t="s">
        <v>140</v>
      </c>
      <c r="C24" s="33" t="s">
        <v>609</v>
      </c>
      <c r="D24" s="60" t="s">
        <v>765</v>
      </c>
      <c r="E24" s="164"/>
      <c r="F24" s="164"/>
      <c r="G24" s="52">
        <v>57</v>
      </c>
      <c r="H24" s="53">
        <v>12</v>
      </c>
      <c r="I24" s="53">
        <v>58</v>
      </c>
      <c r="J24" s="38">
        <v>1</v>
      </c>
      <c r="K24" s="543">
        <f>SUM(G24:J24)</f>
        <v>128</v>
      </c>
    </row>
    <row r="25" spans="1:11" s="11" customFormat="1" ht="15" customHeight="1" x14ac:dyDescent="0.3">
      <c r="A25" s="790" t="s">
        <v>926</v>
      </c>
      <c r="B25" s="791"/>
      <c r="C25" s="791"/>
      <c r="D25" s="792"/>
      <c r="E25" s="637"/>
      <c r="F25" s="637"/>
      <c r="G25" s="292">
        <f>SUM(G24)</f>
        <v>57</v>
      </c>
      <c r="H25" s="280">
        <f>SUM(H24)</f>
        <v>12</v>
      </c>
      <c r="I25" s="315">
        <f>SUM(I24)</f>
        <v>58</v>
      </c>
      <c r="J25" s="315">
        <f>SUM(J24)</f>
        <v>1</v>
      </c>
    </row>
    <row r="26" spans="1:11" s="11" customFormat="1" ht="14.1" customHeight="1" x14ac:dyDescent="0.25">
      <c r="A26" s="344" t="s">
        <v>935</v>
      </c>
      <c r="B26" s="352"/>
      <c r="C26" s="352"/>
      <c r="D26" s="352"/>
      <c r="E26" s="633"/>
      <c r="F26" s="633"/>
      <c r="G26" s="779">
        <f>SUM(A24)</f>
        <v>1</v>
      </c>
      <c r="H26" s="780"/>
      <c r="I26" s="780"/>
      <c r="J26" s="781"/>
    </row>
    <row r="27" spans="1:11" s="11" customFormat="1" ht="15" customHeight="1" x14ac:dyDescent="0.25">
      <c r="A27" s="785" t="s">
        <v>931</v>
      </c>
      <c r="B27" s="786"/>
      <c r="C27" s="786"/>
      <c r="D27" s="786"/>
      <c r="E27" s="786"/>
      <c r="F27" s="786"/>
      <c r="G27" s="786"/>
      <c r="H27" s="786"/>
      <c r="I27" s="786"/>
      <c r="J27" s="787"/>
    </row>
    <row r="28" spans="1:11" s="12" customFormat="1" ht="13.5" customHeight="1" x14ac:dyDescent="0.3">
      <c r="A28" s="31">
        <v>1</v>
      </c>
      <c r="B28" s="103" t="s">
        <v>140</v>
      </c>
      <c r="C28" s="33" t="s">
        <v>847</v>
      </c>
      <c r="D28" s="141" t="s">
        <v>846</v>
      </c>
      <c r="E28" s="141"/>
      <c r="F28" s="141"/>
      <c r="G28" s="39">
        <v>172</v>
      </c>
      <c r="H28" s="38">
        <v>16</v>
      </c>
      <c r="I28" s="36" t="s">
        <v>3</v>
      </c>
      <c r="J28" s="36" t="s">
        <v>3</v>
      </c>
      <c r="K28" s="545">
        <f>SUM(G28:J28)</f>
        <v>188</v>
      </c>
    </row>
    <row r="29" spans="1:11" s="11" customFormat="1" ht="13.5" customHeight="1" x14ac:dyDescent="0.3">
      <c r="A29" s="31">
        <v>2</v>
      </c>
      <c r="B29" s="103" t="s">
        <v>140</v>
      </c>
      <c r="C29" s="33" t="s">
        <v>848</v>
      </c>
      <c r="D29" s="141" t="s">
        <v>846</v>
      </c>
      <c r="E29" s="141"/>
      <c r="F29" s="141"/>
      <c r="G29" s="39">
        <v>40</v>
      </c>
      <c r="H29" s="38">
        <v>3</v>
      </c>
      <c r="I29" s="36" t="s">
        <v>3</v>
      </c>
      <c r="J29" s="36" t="s">
        <v>3</v>
      </c>
      <c r="K29" s="545">
        <f t="shared" ref="K29:K38" si="0">SUM(G29:J29)</f>
        <v>43</v>
      </c>
    </row>
    <row r="30" spans="1:11" s="11" customFormat="1" ht="13.5" customHeight="1" x14ac:dyDescent="0.3">
      <c r="A30" s="31">
        <v>3</v>
      </c>
      <c r="B30" s="103" t="s">
        <v>140</v>
      </c>
      <c r="C30" s="33" t="s">
        <v>889</v>
      </c>
      <c r="D30" s="141" t="s">
        <v>146</v>
      </c>
      <c r="E30" s="141"/>
      <c r="F30" s="141"/>
      <c r="G30" s="39">
        <v>86</v>
      </c>
      <c r="H30" s="38">
        <v>3</v>
      </c>
      <c r="I30" s="38" t="s">
        <v>3</v>
      </c>
      <c r="J30" s="38" t="s">
        <v>3</v>
      </c>
      <c r="K30" s="545">
        <f t="shared" si="0"/>
        <v>89</v>
      </c>
    </row>
    <row r="31" spans="1:11" s="11" customFormat="1" ht="13.5" customHeight="1" x14ac:dyDescent="0.3">
      <c r="A31" s="31">
        <v>4</v>
      </c>
      <c r="B31" s="103" t="s">
        <v>140</v>
      </c>
      <c r="C31" s="33" t="s">
        <v>610</v>
      </c>
      <c r="D31" s="60" t="s">
        <v>921</v>
      </c>
      <c r="E31" s="60"/>
      <c r="F31" s="60"/>
      <c r="G31" s="35">
        <v>5</v>
      </c>
      <c r="H31" s="61" t="s">
        <v>3</v>
      </c>
      <c r="I31" s="158">
        <v>16</v>
      </c>
      <c r="J31" s="158" t="s">
        <v>3</v>
      </c>
      <c r="K31" s="545">
        <f t="shared" si="0"/>
        <v>21</v>
      </c>
    </row>
    <row r="32" spans="1:11" s="11" customFormat="1" ht="13.5" customHeight="1" x14ac:dyDescent="0.3">
      <c r="A32" s="31">
        <v>5</v>
      </c>
      <c r="B32" s="103" t="s">
        <v>140</v>
      </c>
      <c r="C32" s="33" t="s">
        <v>922</v>
      </c>
      <c r="D32" s="141" t="s">
        <v>921</v>
      </c>
      <c r="E32" s="141"/>
      <c r="F32" s="141"/>
      <c r="G32" s="39">
        <v>43</v>
      </c>
      <c r="H32" s="38">
        <v>2</v>
      </c>
      <c r="I32" s="38">
        <v>43</v>
      </c>
      <c r="J32" s="38" t="s">
        <v>3</v>
      </c>
      <c r="K32" s="545">
        <f t="shared" si="0"/>
        <v>88</v>
      </c>
    </row>
    <row r="33" spans="1:11" s="12" customFormat="1" ht="13.5" customHeight="1" x14ac:dyDescent="0.3">
      <c r="A33" s="31">
        <v>6</v>
      </c>
      <c r="B33" s="103" t="s">
        <v>140</v>
      </c>
      <c r="C33" s="33" t="s">
        <v>767</v>
      </c>
      <c r="D33" s="141" t="s">
        <v>921</v>
      </c>
      <c r="E33" s="141"/>
      <c r="F33" s="141"/>
      <c r="G33" s="39">
        <v>52</v>
      </c>
      <c r="H33" s="38">
        <v>2</v>
      </c>
      <c r="I33" s="38">
        <v>33</v>
      </c>
      <c r="J33" s="38" t="s">
        <v>3</v>
      </c>
      <c r="K33" s="545">
        <f t="shared" si="0"/>
        <v>87</v>
      </c>
    </row>
    <row r="34" spans="1:11" s="12" customFormat="1" ht="13.5" customHeight="1" x14ac:dyDescent="0.3">
      <c r="A34" s="31">
        <v>7</v>
      </c>
      <c r="B34" s="103" t="s">
        <v>140</v>
      </c>
      <c r="C34" s="33" t="s">
        <v>611</v>
      </c>
      <c r="D34" s="60" t="s">
        <v>765</v>
      </c>
      <c r="E34" s="60"/>
      <c r="F34" s="60"/>
      <c r="G34" s="39">
        <v>4</v>
      </c>
      <c r="H34" s="38">
        <v>2</v>
      </c>
      <c r="I34" s="38" t="s">
        <v>3</v>
      </c>
      <c r="J34" s="38" t="s">
        <v>3</v>
      </c>
      <c r="K34" s="545">
        <f t="shared" si="0"/>
        <v>6</v>
      </c>
    </row>
    <row r="35" spans="1:11" s="12" customFormat="1" ht="13.5" customHeight="1" x14ac:dyDescent="0.3">
      <c r="A35" s="31">
        <v>8</v>
      </c>
      <c r="B35" s="103" t="s">
        <v>140</v>
      </c>
      <c r="C35" s="33" t="s">
        <v>612</v>
      </c>
      <c r="D35" s="141" t="s">
        <v>769</v>
      </c>
      <c r="E35" s="141"/>
      <c r="F35" s="141"/>
      <c r="G35" s="39">
        <v>110</v>
      </c>
      <c r="H35" s="38">
        <v>3</v>
      </c>
      <c r="I35" s="36" t="s">
        <v>3</v>
      </c>
      <c r="J35" s="36" t="s">
        <v>3</v>
      </c>
      <c r="K35" s="545">
        <f t="shared" si="0"/>
        <v>113</v>
      </c>
    </row>
    <row r="36" spans="1:11" s="11" customFormat="1" ht="13.5" customHeight="1" x14ac:dyDescent="0.3">
      <c r="A36" s="31">
        <v>9</v>
      </c>
      <c r="B36" s="103" t="s">
        <v>140</v>
      </c>
      <c r="C36" s="33" t="s">
        <v>766</v>
      </c>
      <c r="D36" s="141" t="s">
        <v>921</v>
      </c>
      <c r="E36" s="141"/>
      <c r="F36" s="141"/>
      <c r="G36" s="39">
        <v>12</v>
      </c>
      <c r="H36" s="38">
        <v>13</v>
      </c>
      <c r="I36" s="37">
        <v>37</v>
      </c>
      <c r="J36" s="37">
        <v>1</v>
      </c>
      <c r="K36" s="545">
        <f t="shared" si="0"/>
        <v>63</v>
      </c>
    </row>
    <row r="37" spans="1:11" s="11" customFormat="1" ht="13.5" customHeight="1" x14ac:dyDescent="0.3">
      <c r="A37" s="31">
        <v>10</v>
      </c>
      <c r="B37" s="103" t="s">
        <v>140</v>
      </c>
      <c r="C37" s="33" t="s">
        <v>920</v>
      </c>
      <c r="D37" s="141" t="s">
        <v>921</v>
      </c>
      <c r="E37" s="141"/>
      <c r="F37" s="141"/>
      <c r="G37" s="39">
        <v>40</v>
      </c>
      <c r="H37" s="38">
        <v>2</v>
      </c>
      <c r="I37" s="37">
        <v>30</v>
      </c>
      <c r="J37" s="40" t="s">
        <v>3</v>
      </c>
      <c r="K37" s="545">
        <f t="shared" si="0"/>
        <v>72</v>
      </c>
    </row>
    <row r="38" spans="1:11" s="12" customFormat="1" ht="13.5" customHeight="1" x14ac:dyDescent="0.3">
      <c r="A38" s="31">
        <v>11</v>
      </c>
      <c r="B38" s="64" t="s">
        <v>140</v>
      </c>
      <c r="C38" s="33" t="s">
        <v>984</v>
      </c>
      <c r="D38" s="141" t="s">
        <v>146</v>
      </c>
      <c r="E38" s="141"/>
      <c r="F38" s="141"/>
      <c r="G38" s="39">
        <v>55</v>
      </c>
      <c r="H38" s="38">
        <v>4</v>
      </c>
      <c r="I38" s="36">
        <v>2</v>
      </c>
      <c r="J38" s="38" t="s">
        <v>3</v>
      </c>
      <c r="K38" s="545">
        <f t="shared" si="0"/>
        <v>61</v>
      </c>
    </row>
    <row r="39" spans="1:11" s="11" customFormat="1" ht="15" customHeight="1" x14ac:dyDescent="0.3">
      <c r="A39" s="790" t="s">
        <v>926</v>
      </c>
      <c r="B39" s="791"/>
      <c r="C39" s="791"/>
      <c r="D39" s="792"/>
      <c r="E39" s="637"/>
      <c r="F39" s="637"/>
      <c r="G39" s="292">
        <f>SUM(G28:G38)</f>
        <v>619</v>
      </c>
      <c r="H39" s="280">
        <f>SUM(H28:H38)</f>
        <v>50</v>
      </c>
      <c r="I39" s="319">
        <f>SUM(I28:I38)</f>
        <v>161</v>
      </c>
      <c r="J39" s="319">
        <f>SUM(J28:J38)</f>
        <v>1</v>
      </c>
    </row>
    <row r="40" spans="1:11" s="11" customFormat="1" ht="14.1" customHeight="1" x14ac:dyDescent="0.25">
      <c r="A40" s="344" t="s">
        <v>935</v>
      </c>
      <c r="B40" s="352"/>
      <c r="C40" s="352"/>
      <c r="D40" s="352"/>
      <c r="E40" s="633"/>
      <c r="F40" s="633"/>
      <c r="G40" s="779">
        <f>SUM(A38)</f>
        <v>11</v>
      </c>
      <c r="H40" s="780"/>
      <c r="I40" s="780"/>
      <c r="J40" s="781"/>
    </row>
    <row r="41" spans="1:11" s="11" customFormat="1" ht="15" customHeight="1" x14ac:dyDescent="0.25">
      <c r="A41" s="785" t="s">
        <v>932</v>
      </c>
      <c r="B41" s="786"/>
      <c r="C41" s="786"/>
      <c r="D41" s="786"/>
      <c r="E41" s="786"/>
      <c r="F41" s="786"/>
      <c r="G41" s="786"/>
      <c r="H41" s="786"/>
      <c r="I41" s="786"/>
      <c r="J41" s="787"/>
    </row>
    <row r="42" spans="1:11" s="11" customFormat="1" ht="16.5" x14ac:dyDescent="0.3">
      <c r="A42" s="865">
        <v>1</v>
      </c>
      <c r="B42" s="116" t="s">
        <v>140</v>
      </c>
      <c r="C42" s="104" t="s">
        <v>189</v>
      </c>
      <c r="D42" s="60" t="s">
        <v>760</v>
      </c>
      <c r="E42" s="60"/>
      <c r="F42" s="60"/>
      <c r="G42" s="39">
        <v>3</v>
      </c>
      <c r="H42" s="38">
        <v>4</v>
      </c>
      <c r="I42" s="36" t="s">
        <v>3</v>
      </c>
      <c r="J42" s="36" t="s">
        <v>3</v>
      </c>
      <c r="K42" s="543">
        <f>SUM(G42:J42)</f>
        <v>7</v>
      </c>
    </row>
    <row r="43" spans="1:11" s="11" customFormat="1" ht="16.5" x14ac:dyDescent="0.3">
      <c r="A43" s="798"/>
      <c r="B43" s="64" t="s">
        <v>140</v>
      </c>
      <c r="C43" s="104" t="s">
        <v>189</v>
      </c>
      <c r="D43" s="60" t="s">
        <v>761</v>
      </c>
      <c r="E43" s="60"/>
      <c r="F43" s="60"/>
      <c r="G43" s="39">
        <v>3</v>
      </c>
      <c r="H43" s="38">
        <v>2</v>
      </c>
      <c r="I43" s="36" t="s">
        <v>3</v>
      </c>
      <c r="J43" s="36" t="s">
        <v>3</v>
      </c>
      <c r="K43" s="543">
        <f t="shared" ref="K43:K45" si="1">SUM(G43:J43)</f>
        <v>5</v>
      </c>
    </row>
    <row r="44" spans="1:11" s="11" customFormat="1" ht="16.5" x14ac:dyDescent="0.3">
      <c r="A44" s="630">
        <v>2</v>
      </c>
      <c r="B44" s="631" t="s">
        <v>140</v>
      </c>
      <c r="C44" s="632" t="s">
        <v>194</v>
      </c>
      <c r="D44" s="60" t="s">
        <v>650</v>
      </c>
      <c r="E44" s="60"/>
      <c r="F44" s="60"/>
      <c r="G44" s="39">
        <v>3</v>
      </c>
      <c r="H44" s="38">
        <v>2</v>
      </c>
      <c r="I44" s="36" t="s">
        <v>3</v>
      </c>
      <c r="J44" s="36" t="s">
        <v>3</v>
      </c>
      <c r="K44" s="543">
        <f t="shared" si="1"/>
        <v>5</v>
      </c>
    </row>
    <row r="45" spans="1:11" s="11" customFormat="1" ht="16.5" x14ac:dyDescent="0.3">
      <c r="A45" s="155">
        <v>3</v>
      </c>
      <c r="B45" s="631" t="s">
        <v>140</v>
      </c>
      <c r="C45" s="614" t="s">
        <v>646</v>
      </c>
      <c r="D45" s="60" t="s">
        <v>650</v>
      </c>
      <c r="E45" s="60"/>
      <c r="F45" s="60"/>
      <c r="G45" s="38">
        <v>12</v>
      </c>
      <c r="H45" s="36">
        <v>5</v>
      </c>
      <c r="I45" s="36" t="s">
        <v>3</v>
      </c>
      <c r="J45" s="36" t="s">
        <v>3</v>
      </c>
      <c r="K45" s="543">
        <f t="shared" si="1"/>
        <v>17</v>
      </c>
    </row>
    <row r="46" spans="1:11" s="11" customFormat="1" ht="15" customHeight="1" x14ac:dyDescent="0.3">
      <c r="A46" s="790" t="s">
        <v>926</v>
      </c>
      <c r="B46" s="791"/>
      <c r="C46" s="791"/>
      <c r="D46" s="792"/>
      <c r="E46" s="637"/>
      <c r="F46" s="637"/>
      <c r="G46" s="292">
        <f>SUM(G42:G45)</f>
        <v>21</v>
      </c>
      <c r="H46" s="280">
        <f>SUM(H42:H45)</f>
        <v>13</v>
      </c>
      <c r="I46" s="315">
        <f>SUM(I42:I45)</f>
        <v>0</v>
      </c>
      <c r="J46" s="315">
        <f>SUM(J42:J45)</f>
        <v>0</v>
      </c>
    </row>
    <row r="47" spans="1:11" s="11" customFormat="1" ht="14.1" customHeight="1" x14ac:dyDescent="0.25">
      <c r="A47" s="344" t="s">
        <v>935</v>
      </c>
      <c r="B47" s="352"/>
      <c r="C47" s="352"/>
      <c r="D47" s="352"/>
      <c r="E47" s="633"/>
      <c r="F47" s="633"/>
      <c r="G47" s="779">
        <f>SUM(A45)</f>
        <v>3</v>
      </c>
      <c r="H47" s="780"/>
      <c r="I47" s="780"/>
      <c r="J47" s="781"/>
    </row>
    <row r="48" spans="1:11" s="11" customFormat="1" ht="15" customHeight="1" x14ac:dyDescent="0.25">
      <c r="A48" s="785" t="s">
        <v>933</v>
      </c>
      <c r="B48" s="786"/>
      <c r="C48" s="786"/>
      <c r="D48" s="786"/>
      <c r="E48" s="786"/>
      <c r="F48" s="786"/>
      <c r="G48" s="786"/>
      <c r="H48" s="786"/>
      <c r="I48" s="786"/>
      <c r="J48" s="787"/>
    </row>
    <row r="49" spans="1:11" s="11" customFormat="1" ht="13.5" customHeight="1" x14ac:dyDescent="0.3">
      <c r="A49" s="31"/>
      <c r="B49" s="103"/>
      <c r="C49" s="306"/>
      <c r="D49" s="141"/>
      <c r="E49" s="141"/>
      <c r="F49" s="141"/>
      <c r="G49" s="39"/>
      <c r="H49" s="38"/>
      <c r="I49" s="37"/>
      <c r="J49" s="37"/>
      <c r="K49" s="543">
        <f>SUM(G49:J49)</f>
        <v>0</v>
      </c>
    </row>
    <row r="50" spans="1:11" s="11" customFormat="1" ht="15" customHeight="1" x14ac:dyDescent="0.3">
      <c r="A50" s="790" t="s">
        <v>926</v>
      </c>
      <c r="B50" s="791"/>
      <c r="C50" s="791"/>
      <c r="D50" s="792"/>
      <c r="E50" s="637"/>
      <c r="F50" s="637"/>
      <c r="G50" s="292">
        <f>SUM(G49)</f>
        <v>0</v>
      </c>
      <c r="H50" s="280">
        <f>SUM(H49)</f>
        <v>0</v>
      </c>
      <c r="I50" s="315">
        <f>SUM(I49)</f>
        <v>0</v>
      </c>
      <c r="J50" s="315">
        <f>SUM(J49)</f>
        <v>0</v>
      </c>
    </row>
    <row r="51" spans="1:11" s="11" customFormat="1" ht="14.1" customHeight="1" x14ac:dyDescent="0.25">
      <c r="A51" s="344" t="s">
        <v>935</v>
      </c>
      <c r="B51" s="352"/>
      <c r="C51" s="352"/>
      <c r="D51" s="352"/>
      <c r="E51" s="633"/>
      <c r="F51" s="633"/>
      <c r="G51" s="779">
        <f>SUM(A49)</f>
        <v>0</v>
      </c>
      <c r="H51" s="780"/>
      <c r="I51" s="780"/>
      <c r="J51" s="781"/>
    </row>
    <row r="52" spans="1:11" s="11" customFormat="1" ht="15" customHeight="1" x14ac:dyDescent="0.25">
      <c r="A52" s="785" t="s">
        <v>934</v>
      </c>
      <c r="B52" s="786"/>
      <c r="C52" s="786"/>
      <c r="D52" s="786"/>
      <c r="E52" s="786"/>
      <c r="F52" s="786"/>
      <c r="G52" s="786"/>
      <c r="H52" s="786"/>
      <c r="I52" s="786"/>
      <c r="J52" s="787"/>
    </row>
    <row r="53" spans="1:11" s="11" customFormat="1" ht="16.5" customHeight="1" x14ac:dyDescent="0.3">
      <c r="A53" s="76">
        <v>1</v>
      </c>
      <c r="B53" s="746" t="s">
        <v>140</v>
      </c>
      <c r="C53" s="614" t="s">
        <v>632</v>
      </c>
      <c r="D53" s="60" t="s">
        <v>651</v>
      </c>
      <c r="E53" s="60"/>
      <c r="F53" s="60"/>
      <c r="G53" s="39">
        <v>25</v>
      </c>
      <c r="H53" s="38">
        <v>4</v>
      </c>
      <c r="I53" s="36" t="s">
        <v>3</v>
      </c>
      <c r="J53" s="36" t="s">
        <v>3</v>
      </c>
      <c r="K53" s="543">
        <f>SUM(G53:J53)</f>
        <v>29</v>
      </c>
    </row>
    <row r="54" spans="1:11" s="11" customFormat="1" ht="16.5" customHeight="1" x14ac:dyDescent="0.3">
      <c r="A54" s="155">
        <v>2</v>
      </c>
      <c r="B54" s="746" t="s">
        <v>140</v>
      </c>
      <c r="C54" s="614" t="s">
        <v>1139</v>
      </c>
      <c r="D54" s="60" t="s">
        <v>971</v>
      </c>
      <c r="E54" s="60"/>
      <c r="F54" s="60"/>
      <c r="G54" s="156">
        <v>48</v>
      </c>
      <c r="H54" s="156" t="s">
        <v>3</v>
      </c>
      <c r="I54" s="157" t="s">
        <v>3</v>
      </c>
      <c r="J54" s="157" t="s">
        <v>3</v>
      </c>
      <c r="K54" s="543">
        <f t="shared" ref="K54:K75" si="2">SUM(G54:J54)</f>
        <v>48</v>
      </c>
    </row>
    <row r="55" spans="1:11" s="11" customFormat="1" ht="16.5" customHeight="1" x14ac:dyDescent="0.3">
      <c r="A55" s="695">
        <v>3</v>
      </c>
      <c r="B55" s="607" t="s">
        <v>140</v>
      </c>
      <c r="C55" s="614" t="s">
        <v>629</v>
      </c>
      <c r="D55" s="60" t="s">
        <v>651</v>
      </c>
      <c r="E55" s="60"/>
      <c r="F55" s="60"/>
      <c r="G55" s="39">
        <v>33</v>
      </c>
      <c r="H55" s="38" t="s">
        <v>3</v>
      </c>
      <c r="I55" s="36" t="s">
        <v>3</v>
      </c>
      <c r="J55" s="36" t="s">
        <v>3</v>
      </c>
      <c r="K55" s="543">
        <f t="shared" si="2"/>
        <v>33</v>
      </c>
    </row>
    <row r="56" spans="1:11" s="11" customFormat="1" ht="16.5" customHeight="1" x14ac:dyDescent="0.3">
      <c r="A56" s="155">
        <v>4</v>
      </c>
      <c r="B56" s="746" t="s">
        <v>140</v>
      </c>
      <c r="C56" s="614" t="s">
        <v>633</v>
      </c>
      <c r="D56" s="60" t="s">
        <v>654</v>
      </c>
      <c r="E56" s="60"/>
      <c r="F56" s="60"/>
      <c r="G56" s="39">
        <v>10</v>
      </c>
      <c r="H56" s="38">
        <v>1</v>
      </c>
      <c r="I56" s="37" t="s">
        <v>3</v>
      </c>
      <c r="J56" s="37" t="s">
        <v>3</v>
      </c>
      <c r="K56" s="543">
        <f t="shared" si="2"/>
        <v>11</v>
      </c>
    </row>
    <row r="57" spans="1:11" s="11" customFormat="1" ht="16.5" customHeight="1" x14ac:dyDescent="0.3">
      <c r="A57" s="695">
        <v>5</v>
      </c>
      <c r="B57" s="746" t="s">
        <v>140</v>
      </c>
      <c r="C57" s="614" t="s">
        <v>643</v>
      </c>
      <c r="D57" s="60" t="s">
        <v>658</v>
      </c>
      <c r="E57" s="60"/>
      <c r="F57" s="60"/>
      <c r="G57" s="39">
        <v>7</v>
      </c>
      <c r="H57" s="38" t="s">
        <v>3</v>
      </c>
      <c r="I57" s="36" t="s">
        <v>3</v>
      </c>
      <c r="J57" s="36" t="s">
        <v>3</v>
      </c>
      <c r="K57" s="543">
        <f t="shared" si="2"/>
        <v>7</v>
      </c>
    </row>
    <row r="58" spans="1:11" s="11" customFormat="1" ht="16.5" customHeight="1" x14ac:dyDescent="0.3">
      <c r="A58" s="155">
        <v>6</v>
      </c>
      <c r="B58" s="746" t="s">
        <v>140</v>
      </c>
      <c r="C58" s="614" t="s">
        <v>626</v>
      </c>
      <c r="D58" s="60" t="s">
        <v>662</v>
      </c>
      <c r="E58" s="60"/>
      <c r="F58" s="60"/>
      <c r="G58" s="39">
        <v>30</v>
      </c>
      <c r="H58" s="38">
        <v>6</v>
      </c>
      <c r="I58" s="37" t="s">
        <v>3</v>
      </c>
      <c r="J58" s="37" t="s">
        <v>3</v>
      </c>
      <c r="K58" s="543">
        <f t="shared" si="2"/>
        <v>36</v>
      </c>
    </row>
    <row r="59" spans="1:11" s="11" customFormat="1" ht="16.5" customHeight="1" x14ac:dyDescent="0.3">
      <c r="A59" s="695">
        <v>7</v>
      </c>
      <c r="B59" s="746" t="s">
        <v>140</v>
      </c>
      <c r="C59" s="614" t="s">
        <v>624</v>
      </c>
      <c r="D59" s="60" t="s">
        <v>649</v>
      </c>
      <c r="E59" s="60"/>
      <c r="F59" s="60"/>
      <c r="G59" s="39">
        <v>9</v>
      </c>
      <c r="H59" s="38" t="s">
        <v>3</v>
      </c>
      <c r="I59" s="36" t="s">
        <v>3</v>
      </c>
      <c r="J59" s="36" t="s">
        <v>3</v>
      </c>
      <c r="K59" s="543">
        <f t="shared" si="2"/>
        <v>9</v>
      </c>
    </row>
    <row r="60" spans="1:11" s="11" customFormat="1" ht="16.5" customHeight="1" x14ac:dyDescent="0.3">
      <c r="A60" s="155">
        <v>8</v>
      </c>
      <c r="B60" s="746" t="s">
        <v>140</v>
      </c>
      <c r="C60" s="614" t="s">
        <v>640</v>
      </c>
      <c r="D60" s="60" t="s">
        <v>651</v>
      </c>
      <c r="E60" s="60"/>
      <c r="F60" s="60"/>
      <c r="G60" s="39">
        <v>49</v>
      </c>
      <c r="H60" s="38" t="s">
        <v>3</v>
      </c>
      <c r="I60" s="36" t="s">
        <v>3</v>
      </c>
      <c r="J60" s="36" t="s">
        <v>3</v>
      </c>
      <c r="K60" s="543">
        <f t="shared" si="2"/>
        <v>49</v>
      </c>
    </row>
    <row r="61" spans="1:11" s="11" customFormat="1" ht="16.5" customHeight="1" x14ac:dyDescent="0.3">
      <c r="A61" s="735">
        <v>9</v>
      </c>
      <c r="B61" s="607" t="s">
        <v>140</v>
      </c>
      <c r="C61" s="614" t="s">
        <v>637</v>
      </c>
      <c r="D61" s="60" t="s">
        <v>655</v>
      </c>
      <c r="E61" s="60"/>
      <c r="F61" s="60"/>
      <c r="G61" s="39">
        <v>19</v>
      </c>
      <c r="H61" s="38">
        <v>4</v>
      </c>
      <c r="I61" s="36"/>
      <c r="J61" s="36"/>
      <c r="K61" s="543"/>
    </row>
    <row r="62" spans="1:11" s="11" customFormat="1" ht="16.5" customHeight="1" x14ac:dyDescent="0.3">
      <c r="A62" s="155">
        <v>10</v>
      </c>
      <c r="B62" s="746" t="s">
        <v>140</v>
      </c>
      <c r="C62" s="614" t="s">
        <v>625</v>
      </c>
      <c r="D62" s="60" t="s">
        <v>662</v>
      </c>
      <c r="E62" s="60"/>
      <c r="F62" s="60"/>
      <c r="G62" s="39">
        <v>110</v>
      </c>
      <c r="H62" s="36">
        <v>1</v>
      </c>
      <c r="I62" s="36" t="s">
        <v>3</v>
      </c>
      <c r="J62" s="36" t="s">
        <v>3</v>
      </c>
      <c r="K62" s="543">
        <f t="shared" si="2"/>
        <v>111</v>
      </c>
    </row>
    <row r="63" spans="1:11" s="11" customFormat="1" ht="16.5" customHeight="1" x14ac:dyDescent="0.3">
      <c r="A63" s="735">
        <v>11</v>
      </c>
      <c r="B63" s="746" t="s">
        <v>140</v>
      </c>
      <c r="C63" s="614" t="s">
        <v>638</v>
      </c>
      <c r="D63" s="60" t="s">
        <v>655</v>
      </c>
      <c r="E63" s="60"/>
      <c r="F63" s="60"/>
      <c r="G63" s="156">
        <v>33</v>
      </c>
      <c r="H63" s="156">
        <v>6</v>
      </c>
      <c r="I63" s="159" t="s">
        <v>3</v>
      </c>
      <c r="J63" s="159" t="s">
        <v>3</v>
      </c>
      <c r="K63" s="543">
        <f t="shared" si="2"/>
        <v>39</v>
      </c>
    </row>
    <row r="64" spans="1:11" s="11" customFormat="1" ht="16.5" customHeight="1" x14ac:dyDescent="0.3">
      <c r="A64" s="155">
        <v>12</v>
      </c>
      <c r="B64" s="746" t="s">
        <v>140</v>
      </c>
      <c r="C64" s="614" t="s">
        <v>622</v>
      </c>
      <c r="D64" s="60" t="s">
        <v>649</v>
      </c>
      <c r="E64" s="60"/>
      <c r="F64" s="60"/>
      <c r="G64" s="156">
        <v>26</v>
      </c>
      <c r="H64" s="156">
        <v>4</v>
      </c>
      <c r="I64" s="159"/>
      <c r="J64" s="159"/>
      <c r="K64" s="543"/>
    </row>
    <row r="65" spans="1:11" s="11" customFormat="1" ht="16.5" customHeight="1" x14ac:dyDescent="0.3">
      <c r="A65" s="735">
        <v>13</v>
      </c>
      <c r="B65" s="746" t="s">
        <v>140</v>
      </c>
      <c r="C65" s="614" t="s">
        <v>644</v>
      </c>
      <c r="D65" s="60" t="s">
        <v>659</v>
      </c>
      <c r="E65" s="60"/>
      <c r="F65" s="60"/>
      <c r="G65" s="39">
        <v>75</v>
      </c>
      <c r="H65" s="38">
        <v>1</v>
      </c>
      <c r="I65" s="36" t="s">
        <v>3</v>
      </c>
      <c r="J65" s="36" t="s">
        <v>3</v>
      </c>
      <c r="K65" s="543">
        <f t="shared" si="2"/>
        <v>76</v>
      </c>
    </row>
    <row r="66" spans="1:11" s="11" customFormat="1" ht="16.5" customHeight="1" x14ac:dyDescent="0.3">
      <c r="A66" s="155">
        <v>14</v>
      </c>
      <c r="B66" s="746" t="s">
        <v>140</v>
      </c>
      <c r="C66" s="747" t="s">
        <v>670</v>
      </c>
      <c r="D66" s="34" t="s">
        <v>683</v>
      </c>
      <c r="E66" s="60"/>
      <c r="F66" s="60"/>
      <c r="G66" s="38">
        <v>60</v>
      </c>
      <c r="H66" s="38" t="s">
        <v>3</v>
      </c>
      <c r="I66" s="38" t="s">
        <v>3</v>
      </c>
      <c r="J66" s="36" t="s">
        <v>3</v>
      </c>
      <c r="K66" s="543">
        <f t="shared" si="2"/>
        <v>60</v>
      </c>
    </row>
    <row r="67" spans="1:11" s="11" customFormat="1" ht="16.5" customHeight="1" x14ac:dyDescent="0.3">
      <c r="A67" s="735">
        <v>15</v>
      </c>
      <c r="B67" s="746" t="s">
        <v>140</v>
      </c>
      <c r="C67" s="614" t="s">
        <v>642</v>
      </c>
      <c r="D67" s="60" t="s">
        <v>657</v>
      </c>
      <c r="E67" s="60"/>
      <c r="F67" s="60"/>
      <c r="G67" s="39">
        <v>4</v>
      </c>
      <c r="H67" s="38">
        <v>1</v>
      </c>
      <c r="I67" s="36" t="s">
        <v>3</v>
      </c>
      <c r="J67" s="36" t="s">
        <v>3</v>
      </c>
      <c r="K67" s="543">
        <f t="shared" si="2"/>
        <v>5</v>
      </c>
    </row>
    <row r="68" spans="1:11" s="11" customFormat="1" ht="16.5" customHeight="1" x14ac:dyDescent="0.3">
      <c r="A68" s="155">
        <v>16</v>
      </c>
      <c r="B68" s="746" t="s">
        <v>149</v>
      </c>
      <c r="C68" s="614" t="s">
        <v>623</v>
      </c>
      <c r="D68" s="60" t="s">
        <v>770</v>
      </c>
      <c r="E68" s="60"/>
      <c r="F68" s="60"/>
      <c r="G68" s="39">
        <v>10</v>
      </c>
      <c r="H68" s="38">
        <v>0</v>
      </c>
      <c r="I68" s="36"/>
      <c r="J68" s="36"/>
      <c r="K68" s="543"/>
    </row>
    <row r="69" spans="1:11" s="11" customFormat="1" ht="16.5" customHeight="1" x14ac:dyDescent="0.3">
      <c r="A69" s="735">
        <v>17</v>
      </c>
      <c r="B69" s="746" t="s">
        <v>140</v>
      </c>
      <c r="C69" s="614" t="s">
        <v>634</v>
      </c>
      <c r="D69" s="60" t="s">
        <v>651</v>
      </c>
      <c r="E69" s="60"/>
      <c r="F69" s="60"/>
      <c r="G69" s="39">
        <v>10</v>
      </c>
      <c r="H69" s="38">
        <v>0</v>
      </c>
      <c r="I69" s="36"/>
      <c r="J69" s="36"/>
      <c r="K69" s="543"/>
    </row>
    <row r="70" spans="1:11" s="11" customFormat="1" ht="16.5" x14ac:dyDescent="0.3">
      <c r="A70" s="155">
        <v>18</v>
      </c>
      <c r="B70" s="746" t="s">
        <v>140</v>
      </c>
      <c r="C70" s="614" t="s">
        <v>627</v>
      </c>
      <c r="D70" s="60" t="s">
        <v>662</v>
      </c>
      <c r="E70" s="34"/>
      <c r="F70" s="34"/>
      <c r="G70" s="39">
        <v>80</v>
      </c>
      <c r="H70" s="38" t="s">
        <v>3</v>
      </c>
      <c r="I70" s="36" t="s">
        <v>3</v>
      </c>
      <c r="J70" s="36" t="s">
        <v>3</v>
      </c>
      <c r="K70" s="543">
        <f t="shared" si="2"/>
        <v>80</v>
      </c>
    </row>
    <row r="71" spans="1:11" s="11" customFormat="1" ht="16.5" customHeight="1" x14ac:dyDescent="0.3">
      <c r="A71" s="735">
        <v>19</v>
      </c>
      <c r="B71" s="607" t="s">
        <v>142</v>
      </c>
      <c r="C71" s="614" t="s">
        <v>628</v>
      </c>
      <c r="D71" s="60" t="s">
        <v>661</v>
      </c>
      <c r="E71" s="60"/>
      <c r="F71" s="60"/>
      <c r="G71" s="39">
        <v>20</v>
      </c>
      <c r="H71" s="38" t="s">
        <v>3</v>
      </c>
      <c r="I71" s="38" t="s">
        <v>3</v>
      </c>
      <c r="J71" s="38" t="s">
        <v>3</v>
      </c>
      <c r="K71" s="543">
        <f t="shared" si="2"/>
        <v>20</v>
      </c>
    </row>
    <row r="72" spans="1:11" s="11" customFormat="1" ht="16.5" customHeight="1" x14ac:dyDescent="0.3">
      <c r="A72" s="155">
        <v>20</v>
      </c>
      <c r="B72" s="746" t="s">
        <v>140</v>
      </c>
      <c r="C72" s="614" t="s">
        <v>631</v>
      </c>
      <c r="D72" s="60" t="s">
        <v>653</v>
      </c>
      <c r="E72" s="60"/>
      <c r="F72" s="60"/>
      <c r="G72" s="39">
        <v>8</v>
      </c>
      <c r="H72" s="38">
        <v>2</v>
      </c>
      <c r="I72" s="36" t="s">
        <v>3</v>
      </c>
      <c r="J72" s="36" t="s">
        <v>3</v>
      </c>
      <c r="K72" s="543">
        <f t="shared" si="2"/>
        <v>10</v>
      </c>
    </row>
    <row r="73" spans="1:11" s="11" customFormat="1" ht="16.5" customHeight="1" x14ac:dyDescent="0.3">
      <c r="A73" s="735">
        <v>21</v>
      </c>
      <c r="B73" s="607" t="s">
        <v>140</v>
      </c>
      <c r="C73" s="614" t="s">
        <v>635</v>
      </c>
      <c r="D73" s="60" t="s">
        <v>651</v>
      </c>
      <c r="E73" s="60"/>
      <c r="F73" s="60"/>
      <c r="G73" s="39">
        <v>30</v>
      </c>
      <c r="H73" s="38">
        <v>5</v>
      </c>
      <c r="I73" s="36" t="s">
        <v>3</v>
      </c>
      <c r="J73" s="36" t="s">
        <v>3</v>
      </c>
      <c r="K73" s="543">
        <f t="shared" si="2"/>
        <v>35</v>
      </c>
    </row>
    <row r="74" spans="1:11" s="12" customFormat="1" ht="16.5" customHeight="1" x14ac:dyDescent="0.3">
      <c r="A74" s="155">
        <v>22</v>
      </c>
      <c r="B74" s="746" t="s">
        <v>140</v>
      </c>
      <c r="C74" s="614" t="s">
        <v>636</v>
      </c>
      <c r="D74" s="60" t="s">
        <v>655</v>
      </c>
      <c r="E74" s="60"/>
      <c r="F74" s="60"/>
      <c r="G74" s="39">
        <v>44</v>
      </c>
      <c r="H74" s="38">
        <v>5</v>
      </c>
      <c r="I74" s="36" t="s">
        <v>3</v>
      </c>
      <c r="J74" s="36" t="s">
        <v>3</v>
      </c>
      <c r="K74" s="543">
        <f t="shared" si="2"/>
        <v>49</v>
      </c>
    </row>
    <row r="75" spans="1:11" s="12" customFormat="1" ht="16.5" customHeight="1" x14ac:dyDescent="0.3">
      <c r="A75" s="735">
        <v>23</v>
      </c>
      <c r="B75" s="162" t="s">
        <v>645</v>
      </c>
      <c r="C75" s="163"/>
      <c r="D75" s="164" t="s">
        <v>660</v>
      </c>
      <c r="E75" s="60"/>
      <c r="F75" s="60"/>
      <c r="G75" s="39">
        <v>60</v>
      </c>
      <c r="H75" s="38" t="s">
        <v>3</v>
      </c>
      <c r="I75" s="36" t="s">
        <v>3</v>
      </c>
      <c r="J75" s="36" t="s">
        <v>3</v>
      </c>
      <c r="K75" s="543">
        <f t="shared" si="2"/>
        <v>60</v>
      </c>
    </row>
    <row r="76" spans="1:11" s="11" customFormat="1" ht="15" customHeight="1" x14ac:dyDescent="0.3">
      <c r="A76" s="790" t="s">
        <v>926</v>
      </c>
      <c r="B76" s="791"/>
      <c r="C76" s="791"/>
      <c r="D76" s="792"/>
      <c r="E76" s="637"/>
      <c r="F76" s="637"/>
      <c r="G76" s="292">
        <f>SUM(G53:G75)</f>
        <v>800</v>
      </c>
      <c r="H76" s="280">
        <f>SUM(H53:H75)</f>
        <v>40</v>
      </c>
      <c r="I76" s="315">
        <f>SUM(I53:I75)</f>
        <v>0</v>
      </c>
      <c r="J76" s="315">
        <f>SUM(J53:J75)</f>
        <v>0</v>
      </c>
    </row>
    <row r="77" spans="1:11" s="11" customFormat="1" ht="14.1" customHeight="1" x14ac:dyDescent="0.25">
      <c r="A77" s="344" t="s">
        <v>935</v>
      </c>
      <c r="B77" s="352"/>
      <c r="C77" s="352"/>
      <c r="D77" s="352"/>
      <c r="E77" s="633"/>
      <c r="F77" s="633"/>
      <c r="G77" s="779">
        <f>SUM(A75)</f>
        <v>23</v>
      </c>
      <c r="H77" s="780"/>
      <c r="I77" s="780"/>
      <c r="J77" s="781"/>
    </row>
    <row r="78" spans="1:11" s="5" customFormat="1" ht="18" customHeight="1" x14ac:dyDescent="0.25">
      <c r="A78" s="374" t="s">
        <v>937</v>
      </c>
      <c r="B78" s="375"/>
      <c r="C78" s="375"/>
      <c r="D78" s="376"/>
      <c r="E78" s="376"/>
      <c r="F78" s="376"/>
      <c r="G78" s="377">
        <f>SUM(G12,G17,G21,G25,G39,G46,G50,G76)</f>
        <v>2183</v>
      </c>
      <c r="H78" s="377">
        <f>SUM(H12,H17,H21,H25,H39,H46,H50,H76)</f>
        <v>139</v>
      </c>
      <c r="I78" s="378">
        <f>SUM(I12,I17,I21,I25,I39,I46,I50,I76)</f>
        <v>219</v>
      </c>
      <c r="J78" s="377">
        <f>SUM(J12,J17,J21,J25,J39,J46,J50,J76)</f>
        <v>2</v>
      </c>
    </row>
    <row r="79" spans="1:11" s="11" customFormat="1" ht="14.1" customHeight="1" x14ac:dyDescent="0.25">
      <c r="A79" s="363" t="s">
        <v>936</v>
      </c>
      <c r="B79" s="379"/>
      <c r="C79" s="379"/>
      <c r="D79" s="379"/>
      <c r="E79" s="638"/>
      <c r="F79" s="638"/>
      <c r="G79" s="782">
        <f>SUM(G13,G18,G22,G26,G40,G47,G51,G77)</f>
        <v>42</v>
      </c>
      <c r="H79" s="783"/>
      <c r="I79" s="783"/>
      <c r="J79" s="784"/>
    </row>
    <row r="88" spans="3:4" x14ac:dyDescent="0.25">
      <c r="C88" s="15"/>
    </row>
    <row r="89" spans="3:4" x14ac:dyDescent="0.25">
      <c r="C89" s="14"/>
      <c r="D89" s="5"/>
    </row>
    <row r="90" spans="3:4" x14ac:dyDescent="0.25">
      <c r="C90" s="14"/>
      <c r="D90" s="5"/>
    </row>
    <row r="91" spans="3:4" x14ac:dyDescent="0.25">
      <c r="C91" s="16"/>
      <c r="D91" s="5"/>
    </row>
    <row r="92" spans="3:4" x14ac:dyDescent="0.25">
      <c r="C92" s="14"/>
      <c r="D92" s="5"/>
    </row>
    <row r="93" spans="3:4" x14ac:dyDescent="0.25">
      <c r="C93" s="14"/>
      <c r="D93" s="5"/>
    </row>
    <row r="94" spans="3:4" x14ac:dyDescent="0.25">
      <c r="C94" s="14"/>
      <c r="D94" s="5"/>
    </row>
    <row r="95" spans="3:4" x14ac:dyDescent="0.25">
      <c r="C95" s="14"/>
      <c r="D95" s="5"/>
    </row>
    <row r="96" spans="3:4" x14ac:dyDescent="0.25">
      <c r="C96" s="15"/>
      <c r="D96" s="5"/>
    </row>
    <row r="97" spans="3:4" x14ac:dyDescent="0.25">
      <c r="C97" s="14"/>
      <c r="D97" s="5"/>
    </row>
    <row r="98" spans="3:4" x14ac:dyDescent="0.25">
      <c r="C98" s="15"/>
      <c r="D98" s="5"/>
    </row>
    <row r="99" spans="3:4" x14ac:dyDescent="0.25">
      <c r="C99" s="14"/>
      <c r="D99" s="5"/>
    </row>
    <row r="100" spans="3:4" x14ac:dyDescent="0.25">
      <c r="C100" s="14"/>
      <c r="D100" s="5"/>
    </row>
    <row r="101" spans="3:4" x14ac:dyDescent="0.25">
      <c r="C101" s="17"/>
      <c r="D101" s="5"/>
    </row>
    <row r="102" spans="3:4" x14ac:dyDescent="0.25">
      <c r="C102" s="15"/>
      <c r="D102" s="5"/>
    </row>
    <row r="103" spans="3:4" x14ac:dyDescent="0.25">
      <c r="C103" s="15"/>
      <c r="D103" s="5"/>
    </row>
    <row r="104" spans="3:4" x14ac:dyDescent="0.25">
      <c r="C104" s="14"/>
      <c r="D104" s="5"/>
    </row>
    <row r="105" spans="3:4" x14ac:dyDescent="0.25">
      <c r="C105" s="15"/>
      <c r="D105" s="5"/>
    </row>
    <row r="106" spans="3:4" x14ac:dyDescent="0.25">
      <c r="C106" s="18"/>
      <c r="D106" s="5"/>
    </row>
    <row r="107" spans="3:4" x14ac:dyDescent="0.25">
      <c r="C107" s="15"/>
      <c r="D107" s="5"/>
    </row>
    <row r="108" spans="3:4" x14ac:dyDescent="0.25">
      <c r="C108" s="15"/>
      <c r="D108" s="5"/>
    </row>
    <row r="109" spans="3:4" x14ac:dyDescent="0.25">
      <c r="C109" s="14"/>
      <c r="D109" s="5"/>
    </row>
    <row r="110" spans="3:4" x14ac:dyDescent="0.25">
      <c r="C110" s="14"/>
      <c r="D110" s="5"/>
    </row>
    <row r="111" spans="3:4" x14ac:dyDescent="0.25">
      <c r="C111" s="15"/>
      <c r="D111" s="5"/>
    </row>
    <row r="112" spans="3:4" x14ac:dyDescent="0.25">
      <c r="C112" s="14"/>
      <c r="D112" s="5"/>
    </row>
    <row r="113" spans="3:4" x14ac:dyDescent="0.25">
      <c r="C113" s="14"/>
      <c r="D113" s="5"/>
    </row>
    <row r="114" spans="3:4" x14ac:dyDescent="0.25">
      <c r="C114" s="14"/>
      <c r="D114" s="5"/>
    </row>
    <row r="115" spans="3:4" x14ac:dyDescent="0.25">
      <c r="C115" s="14"/>
      <c r="D115" s="5"/>
    </row>
    <row r="116" spans="3:4" x14ac:dyDescent="0.25">
      <c r="C116" s="15"/>
      <c r="D116" s="5"/>
    </row>
    <row r="117" spans="3:4" x14ac:dyDescent="0.25">
      <c r="C117" s="14"/>
      <c r="D117" s="5"/>
    </row>
    <row r="118" spans="3:4" x14ac:dyDescent="0.25">
      <c r="C118" s="14"/>
      <c r="D118" s="5"/>
    </row>
    <row r="119" spans="3:4" x14ac:dyDescent="0.25">
      <c r="C119" s="14"/>
      <c r="D119" s="5"/>
    </row>
    <row r="120" spans="3:4" x14ac:dyDescent="0.25">
      <c r="C120" s="17"/>
      <c r="D120" s="5"/>
    </row>
    <row r="121" spans="3:4" x14ac:dyDescent="0.25">
      <c r="C121" s="17"/>
      <c r="D121" s="5"/>
    </row>
    <row r="122" spans="3:4" x14ac:dyDescent="0.25">
      <c r="C122" s="17"/>
      <c r="D122" s="5"/>
    </row>
    <row r="123" spans="3:4" x14ac:dyDescent="0.25">
      <c r="C123" s="17"/>
      <c r="D123" s="5"/>
    </row>
    <row r="124" spans="3:4" x14ac:dyDescent="0.25">
      <c r="C124" s="17"/>
      <c r="D124" s="5"/>
    </row>
    <row r="125" spans="3:4" x14ac:dyDescent="0.25">
      <c r="C125" s="17"/>
      <c r="D125" s="5"/>
    </row>
    <row r="126" spans="3:4" x14ac:dyDescent="0.25">
      <c r="C126" s="17"/>
      <c r="D126" s="5"/>
    </row>
    <row r="127" spans="3:4" x14ac:dyDescent="0.25">
      <c r="C127" s="17"/>
      <c r="D127" s="5"/>
    </row>
    <row r="128" spans="3:4" x14ac:dyDescent="0.25">
      <c r="C128" s="17"/>
      <c r="D128" s="5"/>
    </row>
    <row r="129" spans="3:4" x14ac:dyDescent="0.25">
      <c r="C129" s="14"/>
      <c r="D129" s="5"/>
    </row>
    <row r="130" spans="3:4" x14ac:dyDescent="0.25">
      <c r="C130" s="14"/>
      <c r="D130" s="5"/>
    </row>
    <row r="131" spans="3:4" x14ac:dyDescent="0.25">
      <c r="C131" s="14"/>
      <c r="D131" s="5"/>
    </row>
    <row r="132" spans="3:4" x14ac:dyDescent="0.25">
      <c r="C132" s="15"/>
      <c r="D132" s="5"/>
    </row>
    <row r="133" spans="3:4" x14ac:dyDescent="0.25">
      <c r="C133" s="14"/>
      <c r="D133" s="5"/>
    </row>
    <row r="134" spans="3:4" x14ac:dyDescent="0.25">
      <c r="C134" s="14"/>
      <c r="D134" s="5"/>
    </row>
    <row r="135" spans="3:4" x14ac:dyDescent="0.25">
      <c r="C135" s="14"/>
      <c r="D135" s="5"/>
    </row>
    <row r="136" spans="3:4" x14ac:dyDescent="0.25">
      <c r="C136" s="14"/>
      <c r="D136" s="5"/>
    </row>
  </sheetData>
  <sortState ref="C10:I47">
    <sortCondition ref="C9"/>
  </sortState>
  <customSheetViews>
    <customSheetView guid="{B2785F94-002E-4A39-B1EF-780055BD09FA}" showPageBreaks="1" printArea="1" hiddenColumns="1">
      <selection activeCell="D10" sqref="D10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1"/>
    </customSheetView>
    <customSheetView guid="{53F3DFFE-EB8C-4D39-98E9-455D6F7EBB30}" showPageBreaks="1" printArea="1" hiddenColumns="1">
      <selection activeCell="D10" sqref="D10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A302746B-BA98-48BE-9C62-CB1B6E938D4D}" showPageBreaks="1" printArea="1" hiddenColumns="1" topLeftCell="A41">
      <selection activeCell="E56" sqref="E56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3"/>
    </customSheetView>
  </customSheetViews>
  <mergeCells count="30">
    <mergeCell ref="G79:J79"/>
    <mergeCell ref="G47:J47"/>
    <mergeCell ref="A76:D76"/>
    <mergeCell ref="A48:J48"/>
    <mergeCell ref="A50:D50"/>
    <mergeCell ref="A52:J52"/>
    <mergeCell ref="G77:J77"/>
    <mergeCell ref="G51:J51"/>
    <mergeCell ref="G13:J13"/>
    <mergeCell ref="A41:J41"/>
    <mergeCell ref="A46:D46"/>
    <mergeCell ref="A17:D17"/>
    <mergeCell ref="G40:J40"/>
    <mergeCell ref="G26:J26"/>
    <mergeCell ref="A39:D39"/>
    <mergeCell ref="G18:J18"/>
    <mergeCell ref="A21:D21"/>
    <mergeCell ref="A23:J23"/>
    <mergeCell ref="A25:D25"/>
    <mergeCell ref="A27:J27"/>
    <mergeCell ref="G22:J22"/>
    <mergeCell ref="A42:A43"/>
    <mergeCell ref="A2:J2"/>
    <mergeCell ref="B4:C7"/>
    <mergeCell ref="G4:H7"/>
    <mergeCell ref="I4:J7"/>
    <mergeCell ref="B8:C8"/>
    <mergeCell ref="A5:A6"/>
    <mergeCell ref="E4:E7"/>
    <mergeCell ref="F4:F7"/>
  </mergeCells>
  <pageMargins left="0.70866141732283472" right="0.48" top="0.74803149606299213" bottom="0.74803149606299213" header="0.31496062992125984" footer="0.31496062992125984"/>
  <pageSetup paperSize="9" scale="73" orientation="landscape" horizontalDpi="4294967293" verticalDpi="200"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70C0"/>
  </sheetPr>
  <dimension ref="A1:R41"/>
  <sheetViews>
    <sheetView view="pageBreakPreview" topLeftCell="E25" zoomScale="85" zoomScaleNormal="85" zoomScaleSheetLayoutView="85" workbookViewId="0">
      <selection activeCell="I34" sqref="I34"/>
    </sheetView>
  </sheetViews>
  <sheetFormatPr defaultColWidth="9.140625" defaultRowHeight="15" x14ac:dyDescent="0.25"/>
  <cols>
    <col min="1" max="1" width="4.85546875" style="5" customWidth="1"/>
    <col min="2" max="2" width="3.140625" style="5" customWidth="1"/>
    <col min="3" max="3" width="41.140625" style="5" customWidth="1"/>
    <col min="4" max="4" width="45.85546875" style="5" customWidth="1"/>
    <col min="5" max="6" width="22" style="5" customWidth="1"/>
    <col min="7" max="10" width="7.7109375" style="5" customWidth="1"/>
    <col min="11" max="16384" width="9.140625" style="5"/>
  </cols>
  <sheetData>
    <row r="1" spans="1:18" ht="20.25" x14ac:dyDescent="0.25">
      <c r="A1" s="852" t="s">
        <v>796</v>
      </c>
      <c r="B1" s="852"/>
      <c r="C1" s="852"/>
      <c r="D1" s="852"/>
      <c r="E1" s="852"/>
      <c r="F1" s="852"/>
      <c r="G1" s="852"/>
      <c r="H1" s="852"/>
      <c r="I1" s="852"/>
      <c r="J1" s="852"/>
    </row>
    <row r="2" spans="1:18" x14ac:dyDescent="0.25">
      <c r="A2" s="1"/>
      <c r="B2" s="2"/>
      <c r="C2" s="3"/>
      <c r="D2" s="3"/>
      <c r="E2" s="3"/>
      <c r="F2" s="3"/>
      <c r="G2" s="3"/>
      <c r="H2" s="3"/>
      <c r="I2" s="3"/>
      <c r="J2" s="3"/>
    </row>
    <row r="3" spans="1:18" ht="16.5" customHeight="1" x14ac:dyDescent="0.3">
      <c r="A3" s="380"/>
      <c r="B3" s="839" t="s">
        <v>1206</v>
      </c>
      <c r="C3" s="840"/>
      <c r="D3" s="381"/>
      <c r="E3" s="817" t="s">
        <v>1156</v>
      </c>
      <c r="F3" s="817" t="s">
        <v>1157</v>
      </c>
      <c r="G3" s="843" t="s">
        <v>143</v>
      </c>
      <c r="H3" s="844"/>
      <c r="I3" s="843" t="s">
        <v>144</v>
      </c>
      <c r="J3" s="844"/>
    </row>
    <row r="4" spans="1:18" ht="16.5" x14ac:dyDescent="0.3">
      <c r="A4" s="854" t="s">
        <v>5</v>
      </c>
      <c r="B4" s="841"/>
      <c r="C4" s="842"/>
      <c r="D4" s="382" t="s">
        <v>6</v>
      </c>
      <c r="E4" s="818"/>
      <c r="F4" s="818"/>
      <c r="G4" s="845"/>
      <c r="H4" s="846"/>
      <c r="I4" s="845"/>
      <c r="J4" s="846"/>
    </row>
    <row r="5" spans="1:18" ht="16.5" x14ac:dyDescent="0.25">
      <c r="A5" s="854"/>
      <c r="B5" s="841"/>
      <c r="C5" s="842"/>
      <c r="D5" s="383" t="s">
        <v>7</v>
      </c>
      <c r="E5" s="818"/>
      <c r="F5" s="818"/>
      <c r="G5" s="845"/>
      <c r="H5" s="846"/>
      <c r="I5" s="845"/>
      <c r="J5" s="846"/>
    </row>
    <row r="6" spans="1:18" ht="16.5" x14ac:dyDescent="0.3">
      <c r="A6" s="384"/>
      <c r="B6" s="841"/>
      <c r="C6" s="842"/>
      <c r="D6" s="385"/>
      <c r="E6" s="819"/>
      <c r="F6" s="819"/>
      <c r="G6" s="845"/>
      <c r="H6" s="846"/>
      <c r="I6" s="845"/>
      <c r="J6" s="846"/>
    </row>
    <row r="7" spans="1:18" ht="16.5" x14ac:dyDescent="0.3">
      <c r="A7" s="386"/>
      <c r="B7" s="806"/>
      <c r="C7" s="807"/>
      <c r="D7" s="386"/>
      <c r="E7" s="386"/>
      <c r="F7" s="386"/>
      <c r="G7" s="386" t="s">
        <v>1</v>
      </c>
      <c r="H7" s="386" t="s">
        <v>2</v>
      </c>
      <c r="I7" s="373" t="s">
        <v>1</v>
      </c>
      <c r="J7" s="410" t="s">
        <v>2</v>
      </c>
    </row>
    <row r="8" spans="1:18" ht="15" customHeight="1" x14ac:dyDescent="0.25">
      <c r="A8" s="363" t="s">
        <v>927</v>
      </c>
      <c r="B8" s="364"/>
      <c r="C8" s="364"/>
      <c r="D8" s="364"/>
      <c r="E8" s="364"/>
      <c r="F8" s="364"/>
      <c r="G8" s="365"/>
      <c r="H8" s="365"/>
      <c r="I8" s="365"/>
      <c r="J8" s="366"/>
    </row>
    <row r="9" spans="1:18" s="22" customFormat="1" ht="15" customHeight="1" x14ac:dyDescent="0.25">
      <c r="A9" s="302">
        <v>1</v>
      </c>
      <c r="B9" s="713" t="s">
        <v>149</v>
      </c>
      <c r="C9" s="713" t="s">
        <v>1236</v>
      </c>
      <c r="D9" s="528" t="s">
        <v>146</v>
      </c>
      <c r="E9" s="528"/>
      <c r="F9" s="528"/>
      <c r="G9" s="526">
        <v>121</v>
      </c>
      <c r="H9" s="526">
        <v>22</v>
      </c>
      <c r="I9" s="526" t="s">
        <v>3</v>
      </c>
      <c r="J9" s="526" t="s">
        <v>3</v>
      </c>
      <c r="K9" s="22">
        <f>SUM(G9:J9)</f>
        <v>143</v>
      </c>
    </row>
    <row r="10" spans="1:18" ht="15" customHeight="1" x14ac:dyDescent="0.25">
      <c r="A10" s="324" t="s">
        <v>926</v>
      </c>
      <c r="B10" s="317"/>
      <c r="C10" s="317"/>
      <c r="D10" s="317"/>
      <c r="E10" s="317"/>
      <c r="F10" s="317"/>
      <c r="G10" s="308">
        <f>SUM(G9)</f>
        <v>121</v>
      </c>
      <c r="H10" s="308">
        <f>SUM(H9)</f>
        <v>22</v>
      </c>
      <c r="I10" s="308">
        <f>SUM(I9)</f>
        <v>0</v>
      </c>
      <c r="J10" s="308">
        <f>SUM(J9)</f>
        <v>0</v>
      </c>
    </row>
    <row r="11" spans="1:18" s="11" customFormat="1" ht="14.1" customHeight="1" x14ac:dyDescent="0.25">
      <c r="A11" s="344" t="s">
        <v>935</v>
      </c>
      <c r="B11" s="352"/>
      <c r="C11" s="352"/>
      <c r="D11" s="352"/>
      <c r="E11" s="633"/>
      <c r="F11" s="633"/>
      <c r="G11" s="779">
        <f>SUM(A9)</f>
        <v>1</v>
      </c>
      <c r="H11" s="780"/>
      <c r="I11" s="780"/>
      <c r="J11" s="781"/>
    </row>
    <row r="12" spans="1:18" ht="15" customHeight="1" x14ac:dyDescent="0.25">
      <c r="A12" s="363" t="s">
        <v>928</v>
      </c>
      <c r="B12" s="364"/>
      <c r="C12" s="364"/>
      <c r="D12" s="364"/>
      <c r="E12" s="364"/>
      <c r="F12" s="364"/>
      <c r="G12" s="365"/>
      <c r="H12" s="365"/>
      <c r="I12" s="365"/>
      <c r="J12" s="366"/>
    </row>
    <row r="13" spans="1:18" ht="15" customHeight="1" x14ac:dyDescent="0.3">
      <c r="A13" s="258" t="s">
        <v>3</v>
      </c>
      <c r="B13" s="250"/>
      <c r="C13" s="257"/>
      <c r="D13" s="251"/>
      <c r="E13" s="251"/>
      <c r="F13" s="251"/>
      <c r="G13" s="258" t="s">
        <v>3</v>
      </c>
      <c r="H13" s="259" t="s">
        <v>3</v>
      </c>
      <c r="I13" s="260" t="s">
        <v>3</v>
      </c>
      <c r="J13" s="259" t="s">
        <v>3</v>
      </c>
      <c r="K13" s="12">
        <f>SUM(G13:J13)</f>
        <v>0</v>
      </c>
      <c r="L13" s="12"/>
      <c r="M13" s="12"/>
      <c r="N13" s="12"/>
      <c r="O13" s="12"/>
      <c r="P13" s="12"/>
      <c r="Q13" s="12"/>
      <c r="R13" s="12"/>
    </row>
    <row r="14" spans="1:18" s="11" customFormat="1" ht="15" customHeight="1" x14ac:dyDescent="0.3">
      <c r="A14" s="790" t="s">
        <v>926</v>
      </c>
      <c r="B14" s="791"/>
      <c r="C14" s="791"/>
      <c r="D14" s="792"/>
      <c r="E14" s="637"/>
      <c r="F14" s="637"/>
      <c r="G14" s="292">
        <f>SUM(G13:G13)</f>
        <v>0</v>
      </c>
      <c r="H14" s="280">
        <f>SUM(H13:H13)</f>
        <v>0</v>
      </c>
      <c r="I14" s="315">
        <f>SUM(I13:I13)</f>
        <v>0</v>
      </c>
      <c r="J14" s="315">
        <f>SUM(J13:J13)</f>
        <v>0</v>
      </c>
    </row>
    <row r="15" spans="1:18" s="11" customFormat="1" ht="14.1" customHeight="1" x14ac:dyDescent="0.25">
      <c r="A15" s="344" t="s">
        <v>935</v>
      </c>
      <c r="B15" s="352"/>
      <c r="C15" s="352"/>
      <c r="D15" s="352"/>
      <c r="E15" s="633"/>
      <c r="F15" s="633"/>
      <c r="G15" s="779">
        <f>SUM(A13)</f>
        <v>0</v>
      </c>
      <c r="H15" s="780"/>
      <c r="I15" s="780"/>
      <c r="J15" s="781"/>
    </row>
    <row r="16" spans="1:18" s="11" customFormat="1" ht="15" customHeight="1" x14ac:dyDescent="0.25">
      <c r="A16" s="363" t="s">
        <v>929</v>
      </c>
      <c r="B16" s="364"/>
      <c r="C16" s="364"/>
      <c r="D16" s="364"/>
      <c r="E16" s="364"/>
      <c r="F16" s="364"/>
      <c r="G16" s="365"/>
      <c r="H16" s="365"/>
      <c r="I16" s="365"/>
      <c r="J16" s="366"/>
    </row>
    <row r="17" spans="1:10" s="11" customFormat="1" ht="15" customHeight="1" x14ac:dyDescent="0.25">
      <c r="A17" s="130" t="s">
        <v>3</v>
      </c>
      <c r="B17" s="218"/>
      <c r="C17" s="133"/>
      <c r="D17" s="124"/>
      <c r="E17" s="124"/>
      <c r="F17" s="124"/>
      <c r="G17" s="129" t="s">
        <v>3</v>
      </c>
      <c r="H17" s="226" t="s">
        <v>3</v>
      </c>
      <c r="I17" s="226" t="s">
        <v>3</v>
      </c>
      <c r="J17" s="226" t="s">
        <v>3</v>
      </c>
    </row>
    <row r="18" spans="1:10" s="11" customFormat="1" ht="15" customHeight="1" x14ac:dyDescent="0.3">
      <c r="A18" s="790" t="s">
        <v>926</v>
      </c>
      <c r="B18" s="791"/>
      <c r="C18" s="791"/>
      <c r="D18" s="792"/>
      <c r="E18" s="637"/>
      <c r="F18" s="637"/>
      <c r="G18" s="292">
        <f>SUM(G16:G17)</f>
        <v>0</v>
      </c>
      <c r="H18" s="280">
        <f>SUM(H16:H17)</f>
        <v>0</v>
      </c>
      <c r="I18" s="315">
        <f>SUM(I16:I17)</f>
        <v>0</v>
      </c>
      <c r="J18" s="315">
        <f>SUM(J16:J17)</f>
        <v>0</v>
      </c>
    </row>
    <row r="19" spans="1:10" s="11" customFormat="1" ht="14.1" customHeight="1" x14ac:dyDescent="0.25">
      <c r="A19" s="344" t="s">
        <v>935</v>
      </c>
      <c r="B19" s="352"/>
      <c r="C19" s="352"/>
      <c r="D19" s="352"/>
      <c r="E19" s="633"/>
      <c r="F19" s="633"/>
      <c r="G19" s="779">
        <f>SUM(A17)</f>
        <v>0</v>
      </c>
      <c r="H19" s="780"/>
      <c r="I19" s="780"/>
      <c r="J19" s="781"/>
    </row>
    <row r="20" spans="1:10" s="11" customFormat="1" ht="15" customHeight="1" x14ac:dyDescent="0.25">
      <c r="A20" s="851" t="s">
        <v>930</v>
      </c>
      <c r="B20" s="851"/>
      <c r="C20" s="851"/>
      <c r="D20" s="851"/>
      <c r="E20" s="851"/>
      <c r="F20" s="851"/>
      <c r="G20" s="851"/>
      <c r="H20" s="851"/>
      <c r="I20" s="851"/>
      <c r="J20" s="851"/>
    </row>
    <row r="21" spans="1:10" s="11" customFormat="1" ht="15" customHeight="1" x14ac:dyDescent="0.3">
      <c r="A21" s="130" t="s">
        <v>3</v>
      </c>
      <c r="B21" s="103"/>
      <c r="C21" s="33"/>
      <c r="D21" s="34"/>
      <c r="E21" s="34"/>
      <c r="F21" s="34"/>
      <c r="G21" s="35" t="s">
        <v>3</v>
      </c>
      <c r="H21" s="38" t="s">
        <v>3</v>
      </c>
      <c r="I21" s="40" t="s">
        <v>3</v>
      </c>
      <c r="J21" s="40" t="s">
        <v>3</v>
      </c>
    </row>
    <row r="22" spans="1:10" s="11" customFormat="1" ht="15" customHeight="1" x14ac:dyDescent="0.3">
      <c r="A22" s="790" t="s">
        <v>926</v>
      </c>
      <c r="B22" s="791"/>
      <c r="C22" s="791"/>
      <c r="D22" s="792"/>
      <c r="E22" s="637"/>
      <c r="F22" s="637"/>
      <c r="G22" s="292">
        <f t="shared" ref="G22:J22" si="0">SUM(G21)</f>
        <v>0</v>
      </c>
      <c r="H22" s="280">
        <f t="shared" si="0"/>
        <v>0</v>
      </c>
      <c r="I22" s="315">
        <f t="shared" si="0"/>
        <v>0</v>
      </c>
      <c r="J22" s="315">
        <f t="shared" si="0"/>
        <v>0</v>
      </c>
    </row>
    <row r="23" spans="1:10" s="11" customFormat="1" ht="14.1" customHeight="1" x14ac:dyDescent="0.25">
      <c r="A23" s="344" t="s">
        <v>935</v>
      </c>
      <c r="B23" s="352"/>
      <c r="C23" s="352"/>
      <c r="D23" s="352"/>
      <c r="E23" s="633"/>
      <c r="F23" s="633"/>
      <c r="G23" s="779">
        <f>SUM(A21)</f>
        <v>0</v>
      </c>
      <c r="H23" s="780"/>
      <c r="I23" s="780"/>
      <c r="J23" s="781"/>
    </row>
    <row r="24" spans="1:10" s="11" customFormat="1" ht="15" customHeight="1" x14ac:dyDescent="0.25">
      <c r="A24" s="851" t="s">
        <v>931</v>
      </c>
      <c r="B24" s="851"/>
      <c r="C24" s="851"/>
      <c r="D24" s="851"/>
      <c r="E24" s="851"/>
      <c r="F24" s="851"/>
      <c r="G24" s="851"/>
      <c r="H24" s="851"/>
      <c r="I24" s="851"/>
      <c r="J24" s="851"/>
    </row>
    <row r="25" spans="1:10" s="11" customFormat="1" ht="15" customHeight="1" x14ac:dyDescent="0.3">
      <c r="A25" s="130" t="s">
        <v>3</v>
      </c>
      <c r="B25" s="218"/>
      <c r="C25" s="220"/>
      <c r="D25" s="124"/>
      <c r="E25" s="124"/>
      <c r="F25" s="124"/>
      <c r="G25" s="125" t="s">
        <v>3</v>
      </c>
      <c r="H25" s="126" t="s">
        <v>3</v>
      </c>
      <c r="I25" s="126" t="s">
        <v>3</v>
      </c>
      <c r="J25" s="126" t="s">
        <v>3</v>
      </c>
    </row>
    <row r="26" spans="1:10" s="11" customFormat="1" ht="15" customHeight="1" x14ac:dyDescent="0.3">
      <c r="A26" s="790" t="s">
        <v>926</v>
      </c>
      <c r="B26" s="791"/>
      <c r="C26" s="791"/>
      <c r="D26" s="792"/>
      <c r="E26" s="637"/>
      <c r="F26" s="637"/>
      <c r="G26" s="292">
        <f>SUM(G25)</f>
        <v>0</v>
      </c>
      <c r="H26" s="280">
        <f>SUM(H25)</f>
        <v>0</v>
      </c>
      <c r="I26" s="319">
        <f>SUM(I25)</f>
        <v>0</v>
      </c>
      <c r="J26" s="319">
        <f>SUM(J25)</f>
        <v>0</v>
      </c>
    </row>
    <row r="27" spans="1:10" s="11" customFormat="1" ht="14.1" customHeight="1" x14ac:dyDescent="0.25">
      <c r="A27" s="344" t="s">
        <v>935</v>
      </c>
      <c r="B27" s="352"/>
      <c r="C27" s="352"/>
      <c r="D27" s="352"/>
      <c r="E27" s="633"/>
      <c r="F27" s="633"/>
      <c r="G27" s="779">
        <f>SUM(A25)</f>
        <v>0</v>
      </c>
      <c r="H27" s="780"/>
      <c r="I27" s="780"/>
      <c r="J27" s="781"/>
    </row>
    <row r="28" spans="1:10" s="11" customFormat="1" ht="15" customHeight="1" x14ac:dyDescent="0.25">
      <c r="A28" s="851" t="s">
        <v>932</v>
      </c>
      <c r="B28" s="851"/>
      <c r="C28" s="851"/>
      <c r="D28" s="851"/>
      <c r="E28" s="851"/>
      <c r="F28" s="851"/>
      <c r="G28" s="851"/>
      <c r="H28" s="851"/>
      <c r="I28" s="851"/>
      <c r="J28" s="851"/>
    </row>
    <row r="29" spans="1:10" s="12" customFormat="1" ht="15" customHeight="1" x14ac:dyDescent="0.3">
      <c r="A29" s="123">
        <v>1</v>
      </c>
      <c r="B29" s="321" t="s">
        <v>149</v>
      </c>
      <c r="C29" s="322" t="s">
        <v>189</v>
      </c>
      <c r="D29" s="124" t="s">
        <v>1186</v>
      </c>
      <c r="E29" s="124"/>
      <c r="F29" s="124"/>
      <c r="G29" s="125">
        <v>3</v>
      </c>
      <c r="H29" s="126">
        <v>3</v>
      </c>
      <c r="I29" s="128" t="s">
        <v>3</v>
      </c>
      <c r="J29" s="128" t="s">
        <v>3</v>
      </c>
    </row>
    <row r="30" spans="1:10" s="11" customFormat="1" ht="15" customHeight="1" x14ac:dyDescent="0.3">
      <c r="A30" s="790" t="s">
        <v>926</v>
      </c>
      <c r="B30" s="791"/>
      <c r="C30" s="791"/>
      <c r="D30" s="792"/>
      <c r="E30" s="637"/>
      <c r="F30" s="637"/>
      <c r="G30" s="292">
        <f t="shared" ref="G30:J30" si="1">SUM(G26)</f>
        <v>0</v>
      </c>
      <c r="H30" s="280">
        <f t="shared" si="1"/>
        <v>0</v>
      </c>
      <c r="I30" s="315">
        <f t="shared" si="1"/>
        <v>0</v>
      </c>
      <c r="J30" s="315">
        <f t="shared" si="1"/>
        <v>0</v>
      </c>
    </row>
    <row r="31" spans="1:10" s="11" customFormat="1" ht="14.1" customHeight="1" x14ac:dyDescent="0.25">
      <c r="A31" s="344" t="s">
        <v>935</v>
      </c>
      <c r="B31" s="352"/>
      <c r="C31" s="352"/>
      <c r="D31" s="352"/>
      <c r="E31" s="633"/>
      <c r="F31" s="633"/>
      <c r="G31" s="779">
        <f>SUM(A29)</f>
        <v>1</v>
      </c>
      <c r="H31" s="780"/>
      <c r="I31" s="780"/>
      <c r="J31" s="781"/>
    </row>
    <row r="32" spans="1:10" s="11" customFormat="1" ht="15" customHeight="1" x14ac:dyDescent="0.25">
      <c r="A32" s="851" t="s">
        <v>933</v>
      </c>
      <c r="B32" s="851"/>
      <c r="C32" s="851"/>
      <c r="D32" s="851"/>
      <c r="E32" s="851"/>
      <c r="F32" s="851"/>
      <c r="G32" s="851"/>
      <c r="H32" s="851"/>
      <c r="I32" s="851"/>
      <c r="J32" s="851"/>
    </row>
    <row r="33" spans="1:10" s="11" customFormat="1" ht="15" customHeight="1" x14ac:dyDescent="0.25">
      <c r="A33" s="308" t="s">
        <v>3</v>
      </c>
      <c r="B33" s="297"/>
      <c r="C33" s="297"/>
      <c r="D33" s="298"/>
      <c r="E33" s="298"/>
      <c r="F33" s="298"/>
      <c r="G33" s="308" t="s">
        <v>3</v>
      </c>
      <c r="H33" s="308" t="s">
        <v>3</v>
      </c>
      <c r="I33" s="308" t="s">
        <v>3</v>
      </c>
      <c r="J33" s="308" t="s">
        <v>3</v>
      </c>
    </row>
    <row r="34" spans="1:10" s="11" customFormat="1" ht="15" customHeight="1" x14ac:dyDescent="0.3">
      <c r="A34" s="790" t="s">
        <v>926</v>
      </c>
      <c r="B34" s="791"/>
      <c r="C34" s="791"/>
      <c r="D34" s="792"/>
      <c r="E34" s="637"/>
      <c r="F34" s="637"/>
      <c r="G34" s="292">
        <f>SUM(G33)</f>
        <v>0</v>
      </c>
      <c r="H34" s="280">
        <f>SUM(H33)</f>
        <v>0</v>
      </c>
      <c r="I34" s="315">
        <f>SUM(I33)</f>
        <v>0</v>
      </c>
      <c r="J34" s="315">
        <f>SUM(J33)</f>
        <v>0</v>
      </c>
    </row>
    <row r="35" spans="1:10" s="11" customFormat="1" ht="14.1" customHeight="1" x14ac:dyDescent="0.25">
      <c r="A35" s="344" t="s">
        <v>935</v>
      </c>
      <c r="B35" s="352"/>
      <c r="C35" s="352"/>
      <c r="D35" s="352"/>
      <c r="E35" s="633"/>
      <c r="F35" s="633"/>
      <c r="G35" s="779">
        <f>SUM(A33)</f>
        <v>0</v>
      </c>
      <c r="H35" s="780"/>
      <c r="I35" s="780"/>
      <c r="J35" s="781"/>
    </row>
    <row r="36" spans="1:10" s="11" customFormat="1" ht="15" customHeight="1" x14ac:dyDescent="0.25">
      <c r="A36" s="851" t="s">
        <v>1137</v>
      </c>
      <c r="B36" s="851"/>
      <c r="C36" s="851"/>
      <c r="D36" s="851"/>
      <c r="E36" s="851"/>
      <c r="F36" s="851"/>
      <c r="G36" s="851"/>
      <c r="H36" s="851"/>
      <c r="I36" s="851"/>
      <c r="J36" s="851"/>
    </row>
    <row r="37" spans="1:10" s="11" customFormat="1" ht="16.5" x14ac:dyDescent="0.3">
      <c r="A37" s="83"/>
      <c r="B37" s="166"/>
      <c r="C37" s="167"/>
      <c r="D37" s="168"/>
      <c r="E37" s="168"/>
      <c r="F37" s="168"/>
      <c r="G37" s="87" t="s">
        <v>3</v>
      </c>
      <c r="H37" s="88" t="s">
        <v>3</v>
      </c>
      <c r="I37" s="150" t="s">
        <v>3</v>
      </c>
      <c r="J37" s="150" t="s">
        <v>3</v>
      </c>
    </row>
    <row r="38" spans="1:10" s="11" customFormat="1" ht="15" customHeight="1" x14ac:dyDescent="0.3">
      <c r="A38" s="790" t="s">
        <v>926</v>
      </c>
      <c r="B38" s="791"/>
      <c r="C38" s="791"/>
      <c r="D38" s="792"/>
      <c r="E38" s="637"/>
      <c r="F38" s="637"/>
      <c r="G38" s="292">
        <f>SUM(G37)</f>
        <v>0</v>
      </c>
      <c r="H38" s="280">
        <f>SUM(H37)</f>
        <v>0</v>
      </c>
      <c r="I38" s="315">
        <f>SUM(I37)</f>
        <v>0</v>
      </c>
      <c r="J38" s="315">
        <f>SUM(J37)</f>
        <v>0</v>
      </c>
    </row>
    <row r="39" spans="1:10" s="11" customFormat="1" ht="14.1" customHeight="1" x14ac:dyDescent="0.25">
      <c r="A39" s="344" t="s">
        <v>935</v>
      </c>
      <c r="B39" s="352"/>
      <c r="C39" s="352"/>
      <c r="D39" s="352"/>
      <c r="E39" s="633"/>
      <c r="F39" s="633"/>
      <c r="G39" s="779">
        <f>SUM(A37)</f>
        <v>0</v>
      </c>
      <c r="H39" s="780"/>
      <c r="I39" s="780"/>
      <c r="J39" s="781"/>
    </row>
    <row r="40" spans="1:10" ht="18" customHeight="1" x14ac:dyDescent="0.25">
      <c r="A40" s="374" t="s">
        <v>937</v>
      </c>
      <c r="B40" s="375"/>
      <c r="C40" s="375"/>
      <c r="D40" s="376"/>
      <c r="E40" s="376"/>
      <c r="F40" s="376"/>
      <c r="G40" s="377">
        <f>SUM(G10,G14,G18,G22,G26,G30,G34,G38)</f>
        <v>121</v>
      </c>
      <c r="H40" s="377">
        <f>SUM(H10,H14,H18,H22,H26,H30,H34,H38)</f>
        <v>22</v>
      </c>
      <c r="I40" s="378">
        <f>SUM(I10,I14,I18,I22,I26,I30,I34,I38)</f>
        <v>0</v>
      </c>
      <c r="J40" s="377">
        <f>SUM(J10,J14,J18,J22,J26,J30,J34,J38)</f>
        <v>0</v>
      </c>
    </row>
    <row r="41" spans="1:10" s="11" customFormat="1" ht="14.1" customHeight="1" x14ac:dyDescent="0.25">
      <c r="A41" s="363" t="s">
        <v>936</v>
      </c>
      <c r="B41" s="379"/>
      <c r="C41" s="379"/>
      <c r="D41" s="379"/>
      <c r="E41" s="638"/>
      <c r="F41" s="638"/>
      <c r="G41" s="782">
        <f>SUM(G11,G15,G19,G23,G27,G31,G35,G39)</f>
        <v>2</v>
      </c>
      <c r="H41" s="783"/>
      <c r="I41" s="783"/>
      <c r="J41" s="784"/>
    </row>
  </sheetData>
  <customSheetViews>
    <customSheetView guid="{B2785F94-002E-4A39-B1EF-780055BD09FA}" showPageBreaks="1" printArea="1" hiddenColumns="1">
      <selection activeCell="D6" sqref="D6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1"/>
    </customSheetView>
    <customSheetView guid="{53F3DFFE-EB8C-4D39-98E9-455D6F7EBB30}" showPageBreaks="1" printArea="1" hiddenColumns="1">
      <selection activeCell="D6" sqref="D6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A302746B-BA98-48BE-9C62-CB1B6E938D4D}" showPageBreaks="1" printArea="1" hiddenColumns="1">
      <selection activeCell="D6" sqref="D6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3"/>
    </customSheetView>
  </customSheetViews>
  <mergeCells count="29">
    <mergeCell ref="G31:J31"/>
    <mergeCell ref="G35:J35"/>
    <mergeCell ref="A26:D26"/>
    <mergeCell ref="G11:J11"/>
    <mergeCell ref="G15:J15"/>
    <mergeCell ref="G19:J19"/>
    <mergeCell ref="G23:J23"/>
    <mergeCell ref="G27:J27"/>
    <mergeCell ref="A28:J28"/>
    <mergeCell ref="A30:D30"/>
    <mergeCell ref="A14:D14"/>
    <mergeCell ref="A18:D18"/>
    <mergeCell ref="A20:J20"/>
    <mergeCell ref="A22:D22"/>
    <mergeCell ref="A24:J24"/>
    <mergeCell ref="G39:J39"/>
    <mergeCell ref="G41:J41"/>
    <mergeCell ref="A32:J32"/>
    <mergeCell ref="A34:D34"/>
    <mergeCell ref="A36:J36"/>
    <mergeCell ref="A38:D38"/>
    <mergeCell ref="A1:J1"/>
    <mergeCell ref="B3:C6"/>
    <mergeCell ref="G3:H6"/>
    <mergeCell ref="I3:J6"/>
    <mergeCell ref="B7:C7"/>
    <mergeCell ref="A4:A5"/>
    <mergeCell ref="E3:E6"/>
    <mergeCell ref="F3:F6"/>
  </mergeCells>
  <pageMargins left="0.70866141732283472" right="0.70866141732283472" top="0.74803149606299213" bottom="0.74803149606299213" header="0.31496062992125984" footer="0.31496062992125984"/>
  <pageSetup paperSize="9" scale="77" orientation="landscape" horizontalDpi="4294967293" verticalDpi="200"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3" tint="0.59999389629810485"/>
  </sheetPr>
  <dimension ref="A1:K54"/>
  <sheetViews>
    <sheetView view="pageBreakPreview" topLeftCell="A19" zoomScale="70" zoomScaleNormal="55" zoomScaleSheetLayoutView="70" workbookViewId="0">
      <selection activeCell="F22" sqref="F22"/>
    </sheetView>
  </sheetViews>
  <sheetFormatPr defaultColWidth="9.140625" defaultRowHeight="15" x14ac:dyDescent="0.25"/>
  <cols>
    <col min="1" max="1" width="4.85546875" style="5" customWidth="1"/>
    <col min="2" max="2" width="2.85546875" style="5" customWidth="1"/>
    <col min="3" max="3" width="40.42578125" style="5" customWidth="1"/>
    <col min="4" max="4" width="50.42578125" style="5" customWidth="1"/>
    <col min="5" max="6" width="27" style="5" customWidth="1"/>
    <col min="7" max="10" width="7.7109375" style="5" customWidth="1"/>
    <col min="11" max="16384" width="9.140625" style="5"/>
  </cols>
  <sheetData>
    <row r="1" spans="1:10" ht="20.25" x14ac:dyDescent="0.25">
      <c r="A1" s="852" t="s">
        <v>797</v>
      </c>
      <c r="B1" s="852"/>
      <c r="C1" s="852"/>
      <c r="D1" s="852"/>
      <c r="E1" s="852"/>
      <c r="F1" s="852"/>
      <c r="G1" s="852"/>
      <c r="H1" s="852"/>
      <c r="I1" s="852"/>
      <c r="J1" s="852"/>
    </row>
    <row r="2" spans="1:10" x14ac:dyDescent="0.25">
      <c r="A2" s="1"/>
      <c r="B2" s="2"/>
      <c r="C2" s="3"/>
      <c r="D2" s="3"/>
      <c r="E2" s="3"/>
      <c r="F2" s="3"/>
      <c r="G2" s="3"/>
      <c r="H2" s="3"/>
      <c r="I2" s="3"/>
      <c r="J2" s="3"/>
    </row>
    <row r="3" spans="1:10" ht="15" customHeight="1" x14ac:dyDescent="0.25">
      <c r="A3" s="406"/>
      <c r="B3" s="871" t="s">
        <v>1206</v>
      </c>
      <c r="C3" s="872"/>
      <c r="D3" s="393"/>
      <c r="E3" s="817" t="s">
        <v>1156</v>
      </c>
      <c r="F3" s="817" t="s">
        <v>1157</v>
      </c>
      <c r="G3" s="802" t="s">
        <v>143</v>
      </c>
      <c r="H3" s="803"/>
      <c r="I3" s="802" t="s">
        <v>144</v>
      </c>
      <c r="J3" s="803"/>
    </row>
    <row r="4" spans="1:10" ht="15" customHeight="1" x14ac:dyDescent="0.25">
      <c r="A4" s="407"/>
      <c r="B4" s="873"/>
      <c r="C4" s="874"/>
      <c r="D4" s="395" t="s">
        <v>6</v>
      </c>
      <c r="E4" s="818"/>
      <c r="F4" s="818"/>
      <c r="G4" s="804"/>
      <c r="H4" s="805"/>
      <c r="I4" s="804"/>
      <c r="J4" s="805"/>
    </row>
    <row r="5" spans="1:10" ht="15" customHeight="1" x14ac:dyDescent="0.25">
      <c r="A5" s="408" t="s">
        <v>5</v>
      </c>
      <c r="B5" s="873"/>
      <c r="C5" s="874"/>
      <c r="D5" s="397" t="s">
        <v>7</v>
      </c>
      <c r="E5" s="818"/>
      <c r="F5" s="818"/>
      <c r="G5" s="804"/>
      <c r="H5" s="805"/>
      <c r="I5" s="804"/>
      <c r="J5" s="805"/>
    </row>
    <row r="6" spans="1:10" ht="15" customHeight="1" x14ac:dyDescent="0.25">
      <c r="A6" s="409"/>
      <c r="B6" s="873"/>
      <c r="C6" s="874"/>
      <c r="D6" s="398"/>
      <c r="E6" s="819"/>
      <c r="F6" s="819"/>
      <c r="G6" s="804"/>
      <c r="H6" s="805"/>
      <c r="I6" s="804"/>
      <c r="J6" s="805"/>
    </row>
    <row r="7" spans="1:10" ht="15" customHeight="1" x14ac:dyDescent="0.3">
      <c r="A7" s="386"/>
      <c r="B7" s="806"/>
      <c r="C7" s="807"/>
      <c r="D7" s="386"/>
      <c r="E7" s="642"/>
      <c r="F7" s="642"/>
      <c r="G7" s="386" t="s">
        <v>1</v>
      </c>
      <c r="H7" s="386" t="s">
        <v>2</v>
      </c>
      <c r="I7" s="387" t="s">
        <v>1</v>
      </c>
      <c r="J7" s="388" t="s">
        <v>2</v>
      </c>
    </row>
    <row r="8" spans="1:10" ht="15" customHeight="1" x14ac:dyDescent="0.25">
      <c r="A8" s="363" t="s">
        <v>927</v>
      </c>
      <c r="B8" s="364"/>
      <c r="C8" s="364"/>
      <c r="D8" s="364"/>
      <c r="E8" s="364"/>
      <c r="F8" s="364"/>
      <c r="G8" s="365"/>
      <c r="H8" s="365"/>
      <c r="I8" s="365"/>
      <c r="J8" s="366"/>
    </row>
    <row r="9" spans="1:10" ht="15" customHeight="1" x14ac:dyDescent="0.25">
      <c r="A9" s="308" t="s">
        <v>3</v>
      </c>
      <c r="B9" s="317"/>
      <c r="C9" s="317"/>
      <c r="D9" s="298"/>
      <c r="E9" s="298"/>
      <c r="F9" s="298"/>
      <c r="G9" s="308" t="s">
        <v>3</v>
      </c>
      <c r="H9" s="308" t="s">
        <v>3</v>
      </c>
      <c r="I9" s="308" t="s">
        <v>3</v>
      </c>
      <c r="J9" s="308" t="s">
        <v>3</v>
      </c>
    </row>
    <row r="10" spans="1:10" ht="15" customHeight="1" x14ac:dyDescent="0.25">
      <c r="A10" s="324" t="s">
        <v>926</v>
      </c>
      <c r="B10" s="317"/>
      <c r="C10" s="317"/>
      <c r="D10" s="317"/>
      <c r="E10" s="317"/>
      <c r="F10" s="317"/>
      <c r="G10" s="308">
        <f>SUM(G9)</f>
        <v>0</v>
      </c>
      <c r="H10" s="308">
        <f>SUM(H9)</f>
        <v>0</v>
      </c>
      <c r="I10" s="308">
        <f>SUM(I9)</f>
        <v>0</v>
      </c>
      <c r="J10" s="308">
        <f>SUM(J9)</f>
        <v>0</v>
      </c>
    </row>
    <row r="11" spans="1:10" s="11" customFormat="1" ht="14.1" customHeight="1" x14ac:dyDescent="0.25">
      <c r="A11" s="344" t="s">
        <v>935</v>
      </c>
      <c r="B11" s="352"/>
      <c r="C11" s="352"/>
      <c r="D11" s="352"/>
      <c r="E11" s="633"/>
      <c r="F11" s="633"/>
      <c r="G11" s="779">
        <f>SUM(A9)</f>
        <v>0</v>
      </c>
      <c r="H11" s="780"/>
      <c r="I11" s="780"/>
      <c r="J11" s="781"/>
    </row>
    <row r="12" spans="1:10" ht="15" customHeight="1" x14ac:dyDescent="0.25">
      <c r="A12" s="363" t="s">
        <v>928</v>
      </c>
      <c r="B12" s="364"/>
      <c r="C12" s="364"/>
      <c r="D12" s="364"/>
      <c r="E12" s="364"/>
      <c r="F12" s="364"/>
      <c r="G12" s="365"/>
      <c r="H12" s="365"/>
      <c r="I12" s="365"/>
      <c r="J12" s="366"/>
    </row>
    <row r="13" spans="1:10" s="11" customFormat="1" ht="15" customHeight="1" x14ac:dyDescent="0.3">
      <c r="A13" s="65">
        <v>1</v>
      </c>
      <c r="B13" s="66" t="s">
        <v>140</v>
      </c>
      <c r="C13" s="78" t="s">
        <v>1135</v>
      </c>
      <c r="D13" s="79" t="s">
        <v>688</v>
      </c>
      <c r="E13" s="79"/>
      <c r="F13" s="79"/>
      <c r="G13" s="80">
        <v>45</v>
      </c>
      <c r="H13" s="81">
        <v>2</v>
      </c>
      <c r="I13" s="82" t="s">
        <v>3</v>
      </c>
      <c r="J13" s="82" t="s">
        <v>3</v>
      </c>
    </row>
    <row r="14" spans="1:10" s="11" customFormat="1" ht="15" customHeight="1" x14ac:dyDescent="0.3">
      <c r="A14" s="790" t="s">
        <v>926</v>
      </c>
      <c r="B14" s="791"/>
      <c r="C14" s="791"/>
      <c r="D14" s="792"/>
      <c r="E14" s="637"/>
      <c r="F14" s="637"/>
      <c r="G14" s="292">
        <f>SUM(G13)</f>
        <v>45</v>
      </c>
      <c r="H14" s="280">
        <f>SUM(H13)</f>
        <v>2</v>
      </c>
      <c r="I14" s="315">
        <f>SUM(I13)</f>
        <v>0</v>
      </c>
      <c r="J14" s="315">
        <f>SUM(J13)</f>
        <v>0</v>
      </c>
    </row>
    <row r="15" spans="1:10" s="11" customFormat="1" ht="14.1" customHeight="1" x14ac:dyDescent="0.25">
      <c r="A15" s="344" t="s">
        <v>935</v>
      </c>
      <c r="B15" s="352"/>
      <c r="C15" s="352"/>
      <c r="D15" s="352"/>
      <c r="E15" s="633"/>
      <c r="F15" s="633"/>
      <c r="G15" s="779">
        <f>SUM(A13)</f>
        <v>1</v>
      </c>
      <c r="H15" s="780"/>
      <c r="I15" s="780"/>
      <c r="J15" s="781"/>
    </row>
    <row r="16" spans="1:10" s="11" customFormat="1" ht="15" customHeight="1" x14ac:dyDescent="0.25">
      <c r="A16" s="336" t="s">
        <v>929</v>
      </c>
      <c r="B16" s="364"/>
      <c r="C16" s="364"/>
      <c r="D16" s="364"/>
      <c r="E16" s="364"/>
      <c r="F16" s="364"/>
      <c r="G16" s="365"/>
      <c r="H16" s="365"/>
      <c r="I16" s="365"/>
      <c r="J16" s="366"/>
    </row>
    <row r="17" spans="1:11" s="11" customFormat="1" ht="15" customHeight="1" x14ac:dyDescent="0.3">
      <c r="A17" s="31">
        <v>1</v>
      </c>
      <c r="B17" s="32" t="s">
        <v>140</v>
      </c>
      <c r="C17" s="33" t="s">
        <v>687</v>
      </c>
      <c r="D17" s="121" t="s">
        <v>688</v>
      </c>
      <c r="E17" s="121"/>
      <c r="F17" s="121"/>
      <c r="G17" s="39">
        <v>87</v>
      </c>
      <c r="H17" s="38">
        <v>17</v>
      </c>
      <c r="I17" s="37" t="s">
        <v>3</v>
      </c>
      <c r="J17" s="37" t="s">
        <v>3</v>
      </c>
    </row>
    <row r="18" spans="1:11" s="11" customFormat="1" ht="15" customHeight="1" x14ac:dyDescent="0.3">
      <c r="A18" s="83">
        <v>2</v>
      </c>
      <c r="B18" s="84" t="s">
        <v>140</v>
      </c>
      <c r="C18" s="85" t="s">
        <v>1068</v>
      </c>
      <c r="D18" s="86" t="s">
        <v>775</v>
      </c>
      <c r="E18" s="86"/>
      <c r="F18" s="86"/>
      <c r="G18" s="87">
        <v>540</v>
      </c>
      <c r="H18" s="88">
        <v>19</v>
      </c>
      <c r="I18" s="89" t="s">
        <v>3</v>
      </c>
      <c r="J18" s="89" t="s">
        <v>3</v>
      </c>
      <c r="K18" s="543">
        <f>SUM(G18:J18)</f>
        <v>559</v>
      </c>
    </row>
    <row r="19" spans="1:11" s="11" customFormat="1" ht="15" customHeight="1" x14ac:dyDescent="0.3">
      <c r="A19" s="790" t="s">
        <v>926</v>
      </c>
      <c r="B19" s="791"/>
      <c r="C19" s="791"/>
      <c r="D19" s="792"/>
      <c r="E19" s="637"/>
      <c r="F19" s="637"/>
      <c r="G19" s="292">
        <f>SUM(G16:G18)</f>
        <v>627</v>
      </c>
      <c r="H19" s="280">
        <f>SUM(H16:H18)</f>
        <v>36</v>
      </c>
      <c r="I19" s="315">
        <f>SUM(I16:I18)</f>
        <v>0</v>
      </c>
      <c r="J19" s="315">
        <f>SUM(J16:J18)</f>
        <v>0</v>
      </c>
    </row>
    <row r="20" spans="1:11" s="11" customFormat="1" ht="14.1" customHeight="1" x14ac:dyDescent="0.25">
      <c r="A20" s="344" t="s">
        <v>935</v>
      </c>
      <c r="B20" s="352"/>
      <c r="C20" s="352"/>
      <c r="D20" s="352"/>
      <c r="E20" s="633"/>
      <c r="F20" s="633"/>
      <c r="G20" s="779">
        <f>SUM(A18)</f>
        <v>2</v>
      </c>
      <c r="H20" s="780"/>
      <c r="I20" s="780"/>
      <c r="J20" s="781"/>
    </row>
    <row r="21" spans="1:11" s="11" customFormat="1" ht="15" customHeight="1" x14ac:dyDescent="0.25">
      <c r="A21" s="851" t="s">
        <v>930</v>
      </c>
      <c r="B21" s="851"/>
      <c r="C21" s="851"/>
      <c r="D21" s="851"/>
      <c r="E21" s="851"/>
      <c r="F21" s="851"/>
      <c r="G21" s="851"/>
      <c r="H21" s="851"/>
      <c r="I21" s="851"/>
      <c r="J21" s="851"/>
    </row>
    <row r="22" spans="1:11" s="11" customFormat="1" ht="15" customHeight="1" x14ac:dyDescent="0.3">
      <c r="A22" s="130" t="s">
        <v>3</v>
      </c>
      <c r="B22" s="103"/>
      <c r="C22" s="33"/>
      <c r="D22" s="34"/>
      <c r="E22" s="34"/>
      <c r="F22" s="34"/>
      <c r="G22" s="35" t="s">
        <v>3</v>
      </c>
      <c r="H22" s="38" t="s">
        <v>3</v>
      </c>
      <c r="I22" s="40" t="s">
        <v>3</v>
      </c>
      <c r="J22" s="40" t="s">
        <v>3</v>
      </c>
    </row>
    <row r="23" spans="1:11" s="11" customFormat="1" ht="15" customHeight="1" x14ac:dyDescent="0.3">
      <c r="A23" s="790" t="s">
        <v>926</v>
      </c>
      <c r="B23" s="791"/>
      <c r="C23" s="791"/>
      <c r="D23" s="792"/>
      <c r="E23" s="637"/>
      <c r="F23" s="637"/>
      <c r="G23" s="292">
        <f t="shared" ref="G23:J23" si="0">SUM(G22)</f>
        <v>0</v>
      </c>
      <c r="H23" s="280">
        <f t="shared" si="0"/>
        <v>0</v>
      </c>
      <c r="I23" s="315">
        <f t="shared" si="0"/>
        <v>0</v>
      </c>
      <c r="J23" s="315">
        <f t="shared" si="0"/>
        <v>0</v>
      </c>
    </row>
    <row r="24" spans="1:11" s="11" customFormat="1" ht="14.1" customHeight="1" x14ac:dyDescent="0.25">
      <c r="A24" s="344" t="s">
        <v>935</v>
      </c>
      <c r="B24" s="352"/>
      <c r="C24" s="352"/>
      <c r="D24" s="352"/>
      <c r="E24" s="633"/>
      <c r="F24" s="633"/>
      <c r="G24" s="779">
        <f>SUM(A22)</f>
        <v>0</v>
      </c>
      <c r="H24" s="780"/>
      <c r="I24" s="780"/>
      <c r="J24" s="781"/>
    </row>
    <row r="25" spans="1:11" s="11" customFormat="1" ht="15" customHeight="1" x14ac:dyDescent="0.25">
      <c r="A25" s="851" t="s">
        <v>931</v>
      </c>
      <c r="B25" s="851"/>
      <c r="C25" s="851"/>
      <c r="D25" s="851"/>
      <c r="E25" s="851"/>
      <c r="F25" s="851"/>
      <c r="G25" s="851"/>
      <c r="H25" s="851"/>
      <c r="I25" s="851"/>
      <c r="J25" s="851"/>
    </row>
    <row r="26" spans="1:11" s="11" customFormat="1" ht="15" customHeight="1" x14ac:dyDescent="0.3">
      <c r="A26" s="130" t="s">
        <v>3</v>
      </c>
      <c r="B26" s="218"/>
      <c r="C26" s="220"/>
      <c r="D26" s="124"/>
      <c r="E26" s="124"/>
      <c r="F26" s="124"/>
      <c r="G26" s="125" t="s">
        <v>3</v>
      </c>
      <c r="H26" s="126" t="s">
        <v>3</v>
      </c>
      <c r="I26" s="126" t="s">
        <v>3</v>
      </c>
      <c r="J26" s="126" t="s">
        <v>3</v>
      </c>
    </row>
    <row r="27" spans="1:11" s="11" customFormat="1" ht="15" customHeight="1" x14ac:dyDescent="0.3">
      <c r="A27" s="790" t="s">
        <v>926</v>
      </c>
      <c r="B27" s="791"/>
      <c r="C27" s="791"/>
      <c r="D27" s="792"/>
      <c r="E27" s="637"/>
      <c r="F27" s="637"/>
      <c r="G27" s="292">
        <f>SUM(G26)</f>
        <v>0</v>
      </c>
      <c r="H27" s="280">
        <f>SUM(H26)</f>
        <v>0</v>
      </c>
      <c r="I27" s="319">
        <f>SUM(I26)</f>
        <v>0</v>
      </c>
      <c r="J27" s="319">
        <f>SUM(J26)</f>
        <v>0</v>
      </c>
    </row>
    <row r="28" spans="1:11" s="11" customFormat="1" ht="14.1" customHeight="1" x14ac:dyDescent="0.25">
      <c r="A28" s="344" t="s">
        <v>935</v>
      </c>
      <c r="B28" s="352"/>
      <c r="C28" s="352"/>
      <c r="D28" s="352"/>
      <c r="E28" s="633"/>
      <c r="F28" s="633"/>
      <c r="G28" s="779">
        <f>SUM(A26)</f>
        <v>0</v>
      </c>
      <c r="H28" s="780"/>
      <c r="I28" s="780"/>
      <c r="J28" s="781"/>
    </row>
    <row r="29" spans="1:11" s="11" customFormat="1" ht="15" customHeight="1" x14ac:dyDescent="0.25">
      <c r="A29" s="851" t="s">
        <v>932</v>
      </c>
      <c r="B29" s="851"/>
      <c r="C29" s="851"/>
      <c r="D29" s="851"/>
      <c r="E29" s="851"/>
      <c r="F29" s="851"/>
      <c r="G29" s="851"/>
      <c r="H29" s="851"/>
      <c r="I29" s="851"/>
      <c r="J29" s="851"/>
    </row>
    <row r="30" spans="1:11" s="12" customFormat="1" ht="15" customHeight="1" x14ac:dyDescent="0.3">
      <c r="A30" s="130" t="s">
        <v>3</v>
      </c>
      <c r="B30" s="321"/>
      <c r="C30" s="322"/>
      <c r="D30" s="124"/>
      <c r="E30" s="124"/>
      <c r="F30" s="124"/>
      <c r="G30" s="125" t="s">
        <v>3</v>
      </c>
      <c r="H30" s="126" t="s">
        <v>3</v>
      </c>
      <c r="I30" s="128" t="s">
        <v>3</v>
      </c>
      <c r="J30" s="128" t="s">
        <v>3</v>
      </c>
    </row>
    <row r="31" spans="1:11" s="11" customFormat="1" ht="15" customHeight="1" x14ac:dyDescent="0.3">
      <c r="A31" s="790" t="s">
        <v>926</v>
      </c>
      <c r="B31" s="791"/>
      <c r="C31" s="791"/>
      <c r="D31" s="792"/>
      <c r="E31" s="637"/>
      <c r="F31" s="637"/>
      <c r="G31" s="292">
        <f t="shared" ref="G31:J31" si="1">SUM(G27)</f>
        <v>0</v>
      </c>
      <c r="H31" s="280">
        <f t="shared" si="1"/>
        <v>0</v>
      </c>
      <c r="I31" s="315">
        <f t="shared" si="1"/>
        <v>0</v>
      </c>
      <c r="J31" s="315">
        <f t="shared" si="1"/>
        <v>0</v>
      </c>
    </row>
    <row r="32" spans="1:11" s="11" customFormat="1" ht="14.1" customHeight="1" x14ac:dyDescent="0.25">
      <c r="A32" s="344" t="s">
        <v>935</v>
      </c>
      <c r="B32" s="352"/>
      <c r="C32" s="352"/>
      <c r="D32" s="352"/>
      <c r="E32" s="633"/>
      <c r="F32" s="633"/>
      <c r="G32" s="779">
        <f>SUM(A30)</f>
        <v>0</v>
      </c>
      <c r="H32" s="780"/>
      <c r="I32" s="780"/>
      <c r="J32" s="781"/>
    </row>
    <row r="33" spans="1:10" s="11" customFormat="1" ht="15" customHeight="1" x14ac:dyDescent="0.25">
      <c r="A33" s="875" t="s">
        <v>933</v>
      </c>
      <c r="B33" s="875"/>
      <c r="C33" s="875"/>
      <c r="D33" s="875"/>
      <c r="E33" s="875"/>
      <c r="F33" s="875"/>
      <c r="G33" s="875"/>
      <c r="H33" s="875"/>
      <c r="I33" s="875"/>
      <c r="J33" s="875"/>
    </row>
    <row r="34" spans="1:10" s="11" customFormat="1" ht="15" customHeight="1" x14ac:dyDescent="0.25">
      <c r="A34" s="573" t="s">
        <v>3</v>
      </c>
      <c r="B34" s="566"/>
      <c r="C34" s="566"/>
      <c r="D34" s="574"/>
      <c r="E34" s="574"/>
      <c r="F34" s="574"/>
      <c r="G34" s="573" t="s">
        <v>3</v>
      </c>
      <c r="H34" s="573" t="s">
        <v>3</v>
      </c>
      <c r="I34" s="573" t="s">
        <v>3</v>
      </c>
      <c r="J34" s="573" t="s">
        <v>3</v>
      </c>
    </row>
    <row r="35" spans="1:10" s="11" customFormat="1" ht="15" customHeight="1" x14ac:dyDescent="0.3">
      <c r="A35" s="790" t="s">
        <v>926</v>
      </c>
      <c r="B35" s="791"/>
      <c r="C35" s="791"/>
      <c r="D35" s="792"/>
      <c r="E35" s="637"/>
      <c r="F35" s="637"/>
      <c r="G35" s="292">
        <f>SUM(G34)</f>
        <v>0</v>
      </c>
      <c r="H35" s="280">
        <f>SUM(H34)</f>
        <v>0</v>
      </c>
      <c r="I35" s="315">
        <f>SUM(I34)</f>
        <v>0</v>
      </c>
      <c r="J35" s="315">
        <f>SUM(J34)</f>
        <v>0</v>
      </c>
    </row>
    <row r="36" spans="1:10" s="11" customFormat="1" ht="14.1" customHeight="1" x14ac:dyDescent="0.25">
      <c r="A36" s="344" t="s">
        <v>935</v>
      </c>
      <c r="B36" s="352"/>
      <c r="C36" s="352"/>
      <c r="D36" s="352"/>
      <c r="E36" s="633"/>
      <c r="F36" s="633"/>
      <c r="G36" s="779">
        <f>SUM(A34)</f>
        <v>0</v>
      </c>
      <c r="H36" s="780"/>
      <c r="I36" s="780"/>
      <c r="J36" s="781"/>
    </row>
    <row r="37" spans="1:10" s="11" customFormat="1" ht="15" customHeight="1" x14ac:dyDescent="0.25">
      <c r="A37" s="851" t="s">
        <v>1137</v>
      </c>
      <c r="B37" s="851"/>
      <c r="C37" s="851"/>
      <c r="D37" s="851"/>
      <c r="E37" s="851"/>
      <c r="F37" s="851"/>
      <c r="G37" s="851"/>
      <c r="H37" s="851"/>
      <c r="I37" s="851"/>
      <c r="J37" s="851"/>
    </row>
    <row r="38" spans="1:10" s="11" customFormat="1" ht="15" customHeight="1" x14ac:dyDescent="0.3">
      <c r="A38" s="130" t="s">
        <v>3</v>
      </c>
      <c r="B38" s="218"/>
      <c r="C38" s="127"/>
      <c r="D38" s="124"/>
      <c r="E38" s="124"/>
      <c r="F38" s="124"/>
      <c r="G38" s="125" t="s">
        <v>3</v>
      </c>
      <c r="H38" s="126" t="s">
        <v>3</v>
      </c>
      <c r="I38" s="126" t="s">
        <v>3</v>
      </c>
      <c r="J38" s="126" t="s">
        <v>3</v>
      </c>
    </row>
    <row r="39" spans="1:10" s="11" customFormat="1" ht="15" customHeight="1" x14ac:dyDescent="0.3">
      <c r="A39" s="790" t="s">
        <v>926</v>
      </c>
      <c r="B39" s="791"/>
      <c r="C39" s="791"/>
      <c r="D39" s="792"/>
      <c r="E39" s="637"/>
      <c r="F39" s="637"/>
      <c r="G39" s="292">
        <f>SUM(G38:G38)</f>
        <v>0</v>
      </c>
      <c r="H39" s="280">
        <f>SUM(H38:H38)</f>
        <v>0</v>
      </c>
      <c r="I39" s="315">
        <f>SUM(I38:I38)</f>
        <v>0</v>
      </c>
      <c r="J39" s="315">
        <f>SUM(J38:J38)</f>
        <v>0</v>
      </c>
    </row>
    <row r="40" spans="1:10" s="11" customFormat="1" ht="14.1" customHeight="1" x14ac:dyDescent="0.25">
      <c r="A40" s="344" t="s">
        <v>935</v>
      </c>
      <c r="B40" s="352"/>
      <c r="C40" s="352"/>
      <c r="D40" s="352"/>
      <c r="E40" s="633"/>
      <c r="F40" s="633"/>
      <c r="G40" s="779">
        <f>SUM(A38)</f>
        <v>0</v>
      </c>
      <c r="H40" s="780"/>
      <c r="I40" s="780"/>
      <c r="J40" s="781"/>
    </row>
    <row r="41" spans="1:10" ht="18" customHeight="1" x14ac:dyDescent="0.25">
      <c r="A41" s="374" t="s">
        <v>937</v>
      </c>
      <c r="B41" s="375"/>
      <c r="C41" s="375"/>
      <c r="D41" s="376"/>
      <c r="E41" s="376"/>
      <c r="F41" s="376"/>
      <c r="G41" s="377">
        <f>SUM(G10,G14,G19,G23,G27,G31,G35,G39)</f>
        <v>672</v>
      </c>
      <c r="H41" s="377">
        <f>SUM(H10,H14,H19,H23,H27,H31,H35,H39)</f>
        <v>38</v>
      </c>
      <c r="I41" s="378">
        <f>SUM(I10,I14,I19,I23,I27,I31,I35,I39)</f>
        <v>0</v>
      </c>
      <c r="J41" s="377">
        <f>SUM(J10,J14,J19,J23,J27,J31,J35,J39)</f>
        <v>0</v>
      </c>
    </row>
    <row r="42" spans="1:10" s="11" customFormat="1" ht="14.1" customHeight="1" x14ac:dyDescent="0.25">
      <c r="A42" s="363" t="s">
        <v>936</v>
      </c>
      <c r="B42" s="379"/>
      <c r="C42" s="379"/>
      <c r="D42" s="379"/>
      <c r="E42" s="638"/>
      <c r="F42" s="638"/>
      <c r="G42" s="782">
        <f>SUM(G11,G15,G20,G24,G28,G32,G36,G40)</f>
        <v>3</v>
      </c>
      <c r="H42" s="783"/>
      <c r="I42" s="783"/>
      <c r="J42" s="784"/>
    </row>
    <row r="43" spans="1:10" ht="10.5" customHeight="1" x14ac:dyDescent="0.25"/>
    <row r="44" spans="1:10" x14ac:dyDescent="0.25">
      <c r="C44" s="853"/>
      <c r="D44" s="853"/>
      <c r="E44" s="853"/>
      <c r="F44" s="853"/>
      <c r="G44" s="853"/>
    </row>
    <row r="45" spans="1:10" x14ac:dyDescent="0.25">
      <c r="C45" s="859"/>
      <c r="D45" s="859"/>
      <c r="E45" s="859"/>
      <c r="F45" s="859"/>
      <c r="G45" s="859"/>
    </row>
    <row r="54" spans="4:4" x14ac:dyDescent="0.25">
      <c r="D54" s="5" t="s">
        <v>774</v>
      </c>
    </row>
  </sheetData>
  <customSheetViews>
    <customSheetView guid="{B2785F94-002E-4A39-B1EF-780055BD09FA}" showPageBreaks="1" printArea="1" hiddenColumns="1">
      <selection activeCell="I4" sqref="I4:I8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1"/>
    </customSheetView>
    <customSheetView guid="{53F3DFFE-EB8C-4D39-98E9-455D6F7EBB30}" showPageBreaks="1" printArea="1" hiddenColumns="1">
      <selection activeCell="I4" sqref="I4:I8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A302746B-BA98-48BE-9C62-CB1B6E938D4D}" showPageBreaks="1" printArea="1" hiddenColumns="1">
      <selection activeCell="E12" sqref="E12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3"/>
    </customSheetView>
  </customSheetViews>
  <mergeCells count="30">
    <mergeCell ref="E3:E6"/>
    <mergeCell ref="F3:F6"/>
    <mergeCell ref="G40:J40"/>
    <mergeCell ref="G42:J42"/>
    <mergeCell ref="G11:J11"/>
    <mergeCell ref="G15:J15"/>
    <mergeCell ref="G20:J20"/>
    <mergeCell ref="G24:J24"/>
    <mergeCell ref="G28:J28"/>
    <mergeCell ref="A35:D35"/>
    <mergeCell ref="A37:J37"/>
    <mergeCell ref="A39:D39"/>
    <mergeCell ref="G32:J32"/>
    <mergeCell ref="G36:J36"/>
    <mergeCell ref="A1:J1"/>
    <mergeCell ref="C44:G44"/>
    <mergeCell ref="C45:G45"/>
    <mergeCell ref="B3:C6"/>
    <mergeCell ref="G3:H6"/>
    <mergeCell ref="I3:J6"/>
    <mergeCell ref="B7:C7"/>
    <mergeCell ref="A14:D14"/>
    <mergeCell ref="A19:D19"/>
    <mergeCell ref="A21:J21"/>
    <mergeCell ref="A23:D23"/>
    <mergeCell ref="A25:J25"/>
    <mergeCell ref="A27:D27"/>
    <mergeCell ref="A29:J29"/>
    <mergeCell ref="A31:D31"/>
    <mergeCell ref="A33:J33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4294967293" verticalDpi="200"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7030A0"/>
  </sheetPr>
  <dimension ref="A1:R44"/>
  <sheetViews>
    <sheetView view="pageBreakPreview" topLeftCell="A4" zoomScaleNormal="85" zoomScaleSheetLayoutView="100" workbookViewId="0">
      <selection activeCell="D12" sqref="D12"/>
    </sheetView>
  </sheetViews>
  <sheetFormatPr defaultColWidth="9.140625" defaultRowHeight="15" x14ac:dyDescent="0.25"/>
  <cols>
    <col min="1" max="1" width="4.42578125" style="5" customWidth="1"/>
    <col min="2" max="2" width="3.5703125" style="5" customWidth="1"/>
    <col min="3" max="3" width="42.5703125" style="5" customWidth="1"/>
    <col min="4" max="4" width="49.28515625" style="5" customWidth="1"/>
    <col min="5" max="6" width="23.85546875" style="5" customWidth="1"/>
    <col min="7" max="10" width="7.7109375" style="5" customWidth="1"/>
    <col min="11" max="16384" width="9.140625" style="5"/>
  </cols>
  <sheetData>
    <row r="1" spans="1:18" ht="20.25" x14ac:dyDescent="0.25">
      <c r="A1" s="852" t="s">
        <v>798</v>
      </c>
      <c r="B1" s="852"/>
      <c r="C1" s="852"/>
      <c r="D1" s="852"/>
      <c r="E1" s="852"/>
      <c r="F1" s="852"/>
      <c r="G1" s="852"/>
      <c r="H1" s="852"/>
      <c r="I1" s="852"/>
      <c r="J1" s="852"/>
    </row>
    <row r="2" spans="1:18" x14ac:dyDescent="0.25">
      <c r="A2" s="1"/>
      <c r="B2" s="2"/>
      <c r="C2" s="3"/>
      <c r="D2" s="3"/>
      <c r="E2" s="3"/>
      <c r="F2" s="3"/>
      <c r="G2" s="3"/>
      <c r="H2" s="3"/>
      <c r="I2" s="3"/>
      <c r="J2" s="3"/>
    </row>
    <row r="3" spans="1:18" ht="15" customHeight="1" x14ac:dyDescent="0.25">
      <c r="A3" s="406"/>
      <c r="B3" s="871" t="s">
        <v>1206</v>
      </c>
      <c r="C3" s="872"/>
      <c r="D3" s="393"/>
      <c r="E3" s="817" t="s">
        <v>1156</v>
      </c>
      <c r="F3" s="817" t="s">
        <v>1157</v>
      </c>
      <c r="G3" s="802" t="s">
        <v>143</v>
      </c>
      <c r="H3" s="803"/>
      <c r="I3" s="802" t="s">
        <v>144</v>
      </c>
      <c r="J3" s="803"/>
    </row>
    <row r="4" spans="1:18" ht="15" customHeight="1" x14ac:dyDescent="0.25">
      <c r="A4" s="407"/>
      <c r="B4" s="873"/>
      <c r="C4" s="874"/>
      <c r="D4" s="395" t="s">
        <v>6</v>
      </c>
      <c r="E4" s="818"/>
      <c r="F4" s="818"/>
      <c r="G4" s="804"/>
      <c r="H4" s="805"/>
      <c r="I4" s="804"/>
      <c r="J4" s="805"/>
    </row>
    <row r="5" spans="1:18" ht="15" customHeight="1" x14ac:dyDescent="0.25">
      <c r="A5" s="408" t="s">
        <v>5</v>
      </c>
      <c r="B5" s="873"/>
      <c r="C5" s="874"/>
      <c r="D5" s="397" t="s">
        <v>7</v>
      </c>
      <c r="E5" s="818"/>
      <c r="F5" s="818"/>
      <c r="G5" s="804"/>
      <c r="H5" s="805"/>
      <c r="I5" s="804"/>
      <c r="J5" s="805"/>
    </row>
    <row r="6" spans="1:18" ht="15" customHeight="1" x14ac:dyDescent="0.25">
      <c r="A6" s="409"/>
      <c r="B6" s="873"/>
      <c r="C6" s="874"/>
      <c r="D6" s="398"/>
      <c r="E6" s="818"/>
      <c r="F6" s="818"/>
      <c r="G6" s="804"/>
      <c r="H6" s="805"/>
      <c r="I6" s="804"/>
      <c r="J6" s="805"/>
    </row>
    <row r="7" spans="1:18" ht="15" customHeight="1" x14ac:dyDescent="0.3">
      <c r="A7" s="386"/>
      <c r="B7" s="806"/>
      <c r="C7" s="840"/>
      <c r="D7" s="386"/>
      <c r="E7" s="386"/>
      <c r="F7" s="386"/>
      <c r="G7" s="386" t="s">
        <v>1</v>
      </c>
      <c r="H7" s="386" t="s">
        <v>2</v>
      </c>
      <c r="I7" s="387" t="s">
        <v>1</v>
      </c>
      <c r="J7" s="388" t="s">
        <v>2</v>
      </c>
    </row>
    <row r="8" spans="1:18" ht="15" customHeight="1" x14ac:dyDescent="0.25">
      <c r="A8" s="363" t="s">
        <v>927</v>
      </c>
      <c r="B8" s="364"/>
      <c r="C8" s="364"/>
      <c r="D8" s="364"/>
      <c r="E8" s="364"/>
      <c r="F8" s="364"/>
      <c r="G8" s="365"/>
      <c r="H8" s="365"/>
      <c r="I8" s="365"/>
      <c r="J8" s="366"/>
    </row>
    <row r="9" spans="1:18" ht="15" customHeight="1" x14ac:dyDescent="0.25">
      <c r="A9" s="308" t="s">
        <v>3</v>
      </c>
      <c r="B9" s="317"/>
      <c r="C9" s="317"/>
      <c r="D9" s="298"/>
      <c r="E9" s="298"/>
      <c r="F9" s="298"/>
      <c r="G9" s="308" t="s">
        <v>3</v>
      </c>
      <c r="H9" s="308" t="s">
        <v>3</v>
      </c>
      <c r="I9" s="308" t="s">
        <v>3</v>
      </c>
      <c r="J9" s="308" t="s">
        <v>3</v>
      </c>
    </row>
    <row r="10" spans="1:18" ht="15" customHeight="1" x14ac:dyDescent="0.25">
      <c r="A10" s="316" t="s">
        <v>926</v>
      </c>
      <c r="B10" s="317"/>
      <c r="C10" s="317"/>
      <c r="D10" s="317"/>
      <c r="E10" s="317"/>
      <c r="F10" s="317"/>
      <c r="G10" s="308">
        <f>SUM(G9)</f>
        <v>0</v>
      </c>
      <c r="H10" s="308">
        <f>SUM(H9)</f>
        <v>0</v>
      </c>
      <c r="I10" s="308">
        <f>SUM(I9)</f>
        <v>0</v>
      </c>
      <c r="J10" s="308">
        <f>SUM(J9)</f>
        <v>0</v>
      </c>
    </row>
    <row r="11" spans="1:18" s="11" customFormat="1" ht="14.1" customHeight="1" x14ac:dyDescent="0.25">
      <c r="A11" s="344" t="s">
        <v>935</v>
      </c>
      <c r="B11" s="352"/>
      <c r="C11" s="352"/>
      <c r="D11" s="352"/>
      <c r="E11" s="633"/>
      <c r="F11" s="633"/>
      <c r="G11" s="779">
        <f>SUM(A9)</f>
        <v>0</v>
      </c>
      <c r="H11" s="780"/>
      <c r="I11" s="780"/>
      <c r="J11" s="781"/>
    </row>
    <row r="12" spans="1:18" ht="15" customHeight="1" x14ac:dyDescent="0.25">
      <c r="A12" s="363" t="s">
        <v>928</v>
      </c>
      <c r="B12" s="364"/>
      <c r="C12" s="364"/>
      <c r="D12" s="364"/>
      <c r="E12" s="364"/>
      <c r="F12" s="364"/>
      <c r="G12" s="365"/>
      <c r="H12" s="365"/>
      <c r="I12" s="365"/>
      <c r="J12" s="366"/>
    </row>
    <row r="13" spans="1:18" ht="15" customHeight="1" x14ac:dyDescent="0.3">
      <c r="A13" s="258" t="s">
        <v>3</v>
      </c>
      <c r="B13" s="250"/>
      <c r="C13" s="257"/>
      <c r="D13" s="251"/>
      <c r="E13" s="251"/>
      <c r="F13" s="251"/>
      <c r="G13" s="258" t="s">
        <v>3</v>
      </c>
      <c r="H13" s="259" t="s">
        <v>3</v>
      </c>
      <c r="I13" s="260" t="s">
        <v>3</v>
      </c>
      <c r="J13" s="259" t="s">
        <v>3</v>
      </c>
      <c r="K13" s="12"/>
      <c r="L13" s="12"/>
      <c r="M13" s="12"/>
      <c r="N13" s="12"/>
      <c r="O13" s="12"/>
      <c r="P13" s="12"/>
      <c r="Q13" s="12"/>
      <c r="R13" s="12"/>
    </row>
    <row r="14" spans="1:18" s="11" customFormat="1" ht="15" customHeight="1" x14ac:dyDescent="0.3">
      <c r="A14" s="790" t="s">
        <v>926</v>
      </c>
      <c r="B14" s="791"/>
      <c r="C14" s="791"/>
      <c r="D14" s="792"/>
      <c r="E14" s="637"/>
      <c r="F14" s="637"/>
      <c r="G14" s="292">
        <f>SUM(G13:G13)</f>
        <v>0</v>
      </c>
      <c r="H14" s="280">
        <f>SUM(H13:H13)</f>
        <v>0</v>
      </c>
      <c r="I14" s="315">
        <f>SUM(I13:I13)</f>
        <v>0</v>
      </c>
      <c r="J14" s="315">
        <f>SUM(J13:J13)</f>
        <v>0</v>
      </c>
    </row>
    <row r="15" spans="1:18" s="11" customFormat="1" ht="14.1" customHeight="1" x14ac:dyDescent="0.25">
      <c r="A15" s="344" t="s">
        <v>935</v>
      </c>
      <c r="B15" s="352"/>
      <c r="C15" s="352"/>
      <c r="D15" s="352"/>
      <c r="E15" s="633"/>
      <c r="F15" s="633"/>
      <c r="G15" s="779">
        <f>SUM(A13)</f>
        <v>0</v>
      </c>
      <c r="H15" s="780"/>
      <c r="I15" s="780"/>
      <c r="J15" s="781"/>
    </row>
    <row r="16" spans="1:18" s="11" customFormat="1" ht="15" customHeight="1" x14ac:dyDescent="0.25">
      <c r="A16" s="363" t="s">
        <v>929</v>
      </c>
      <c r="B16" s="364"/>
      <c r="C16" s="364"/>
      <c r="D16" s="364"/>
      <c r="E16" s="364"/>
      <c r="F16" s="364"/>
      <c r="G16" s="365"/>
      <c r="H16" s="365"/>
      <c r="I16" s="365"/>
      <c r="J16" s="366"/>
    </row>
    <row r="17" spans="1:10" s="11" customFormat="1" ht="15" customHeight="1" x14ac:dyDescent="0.25">
      <c r="A17" s="130" t="s">
        <v>3</v>
      </c>
      <c r="B17" s="218"/>
      <c r="C17" s="133"/>
      <c r="D17" s="124"/>
      <c r="E17" s="124"/>
      <c r="F17" s="124"/>
      <c r="G17" s="129" t="s">
        <v>3</v>
      </c>
      <c r="H17" s="226" t="s">
        <v>3</v>
      </c>
      <c r="I17" s="226" t="s">
        <v>3</v>
      </c>
      <c r="J17" s="226" t="s">
        <v>3</v>
      </c>
    </row>
    <row r="18" spans="1:10" s="11" customFormat="1" ht="15" customHeight="1" x14ac:dyDescent="0.3">
      <c r="A18" s="790" t="s">
        <v>926</v>
      </c>
      <c r="B18" s="791"/>
      <c r="C18" s="791"/>
      <c r="D18" s="792"/>
      <c r="E18" s="637"/>
      <c r="F18" s="637"/>
      <c r="G18" s="292">
        <f>SUM(G16:G17)</f>
        <v>0</v>
      </c>
      <c r="H18" s="280">
        <f>SUM(H16:H17)</f>
        <v>0</v>
      </c>
      <c r="I18" s="315">
        <f>SUM(I16:I17)</f>
        <v>0</v>
      </c>
      <c r="J18" s="315">
        <f>SUM(J16:J17)</f>
        <v>0</v>
      </c>
    </row>
    <row r="19" spans="1:10" s="11" customFormat="1" ht="14.1" customHeight="1" x14ac:dyDescent="0.25">
      <c r="A19" s="344" t="s">
        <v>935</v>
      </c>
      <c r="B19" s="352"/>
      <c r="C19" s="352"/>
      <c r="D19" s="352"/>
      <c r="E19" s="633"/>
      <c r="F19" s="633"/>
      <c r="G19" s="779">
        <f>SUM(A17)</f>
        <v>0</v>
      </c>
      <c r="H19" s="780"/>
      <c r="I19" s="780"/>
      <c r="J19" s="781"/>
    </row>
    <row r="20" spans="1:10" s="11" customFormat="1" ht="15" customHeight="1" x14ac:dyDescent="0.25">
      <c r="A20" s="851" t="s">
        <v>930</v>
      </c>
      <c r="B20" s="851"/>
      <c r="C20" s="851"/>
      <c r="D20" s="851"/>
      <c r="E20" s="851"/>
      <c r="F20" s="851"/>
      <c r="G20" s="851"/>
      <c r="H20" s="851"/>
      <c r="I20" s="851"/>
      <c r="J20" s="851"/>
    </row>
    <row r="21" spans="1:10" s="11" customFormat="1" ht="15" customHeight="1" x14ac:dyDescent="0.3">
      <c r="A21" s="130" t="s">
        <v>3</v>
      </c>
      <c r="B21" s="103"/>
      <c r="C21" s="33"/>
      <c r="D21" s="34"/>
      <c r="E21" s="34"/>
      <c r="F21" s="34"/>
      <c r="G21" s="35" t="s">
        <v>3</v>
      </c>
      <c r="H21" s="38" t="s">
        <v>3</v>
      </c>
      <c r="I21" s="40" t="s">
        <v>3</v>
      </c>
      <c r="J21" s="40" t="s">
        <v>3</v>
      </c>
    </row>
    <row r="22" spans="1:10" s="11" customFormat="1" ht="15" customHeight="1" x14ac:dyDescent="0.3">
      <c r="A22" s="790" t="s">
        <v>926</v>
      </c>
      <c r="B22" s="791"/>
      <c r="C22" s="791"/>
      <c r="D22" s="792"/>
      <c r="E22" s="637"/>
      <c r="F22" s="637"/>
      <c r="G22" s="292">
        <f t="shared" ref="G22:J22" si="0">SUM(G21)</f>
        <v>0</v>
      </c>
      <c r="H22" s="280">
        <f t="shared" si="0"/>
        <v>0</v>
      </c>
      <c r="I22" s="315">
        <f t="shared" si="0"/>
        <v>0</v>
      </c>
      <c r="J22" s="315">
        <f t="shared" si="0"/>
        <v>0</v>
      </c>
    </row>
    <row r="23" spans="1:10" s="11" customFormat="1" ht="14.1" customHeight="1" x14ac:dyDescent="0.25">
      <c r="A23" s="344" t="s">
        <v>935</v>
      </c>
      <c r="B23" s="352"/>
      <c r="C23" s="352"/>
      <c r="D23" s="352"/>
      <c r="E23" s="633"/>
      <c r="F23" s="633"/>
      <c r="G23" s="779">
        <f>SUM(A21)</f>
        <v>0</v>
      </c>
      <c r="H23" s="780"/>
      <c r="I23" s="780"/>
      <c r="J23" s="781"/>
    </row>
    <row r="24" spans="1:10" s="11" customFormat="1" ht="15" customHeight="1" x14ac:dyDescent="0.25">
      <c r="A24" s="851" t="s">
        <v>931</v>
      </c>
      <c r="B24" s="851"/>
      <c r="C24" s="851"/>
      <c r="D24" s="851"/>
      <c r="E24" s="851"/>
      <c r="F24" s="851"/>
      <c r="G24" s="851"/>
      <c r="H24" s="851"/>
      <c r="I24" s="851"/>
      <c r="J24" s="851"/>
    </row>
    <row r="25" spans="1:10" s="11" customFormat="1" ht="15" customHeight="1" x14ac:dyDescent="0.3">
      <c r="A25" s="130" t="s">
        <v>3</v>
      </c>
      <c r="B25" s="218"/>
      <c r="C25" s="220"/>
      <c r="D25" s="124"/>
      <c r="E25" s="124"/>
      <c r="F25" s="124"/>
      <c r="G25" s="125" t="s">
        <v>3</v>
      </c>
      <c r="H25" s="126" t="s">
        <v>3</v>
      </c>
      <c r="I25" s="126" t="s">
        <v>3</v>
      </c>
      <c r="J25" s="126" t="s">
        <v>3</v>
      </c>
    </row>
    <row r="26" spans="1:10" s="11" customFormat="1" ht="15" customHeight="1" x14ac:dyDescent="0.3">
      <c r="A26" s="790" t="s">
        <v>926</v>
      </c>
      <c r="B26" s="791"/>
      <c r="C26" s="791"/>
      <c r="D26" s="792"/>
      <c r="E26" s="637"/>
      <c r="F26" s="637"/>
      <c r="G26" s="292">
        <f>SUM(G25)</f>
        <v>0</v>
      </c>
      <c r="H26" s="280">
        <f>SUM(H25)</f>
        <v>0</v>
      </c>
      <c r="I26" s="319">
        <f>SUM(I25)</f>
        <v>0</v>
      </c>
      <c r="J26" s="319">
        <f>SUM(J25)</f>
        <v>0</v>
      </c>
    </row>
    <row r="27" spans="1:10" s="11" customFormat="1" ht="14.1" customHeight="1" x14ac:dyDescent="0.25">
      <c r="A27" s="344" t="s">
        <v>935</v>
      </c>
      <c r="B27" s="352"/>
      <c r="C27" s="352"/>
      <c r="D27" s="352"/>
      <c r="E27" s="633"/>
      <c r="F27" s="633"/>
      <c r="G27" s="779">
        <f>SUM(A25)</f>
        <v>0</v>
      </c>
      <c r="H27" s="780"/>
      <c r="I27" s="780"/>
      <c r="J27" s="781"/>
    </row>
    <row r="28" spans="1:10" s="11" customFormat="1" ht="15" customHeight="1" x14ac:dyDescent="0.25">
      <c r="A28" s="851" t="s">
        <v>932</v>
      </c>
      <c r="B28" s="851"/>
      <c r="C28" s="851"/>
      <c r="D28" s="851"/>
      <c r="E28" s="851"/>
      <c r="F28" s="851"/>
      <c r="G28" s="851"/>
      <c r="H28" s="851"/>
      <c r="I28" s="851"/>
      <c r="J28" s="851"/>
    </row>
    <row r="29" spans="1:10" s="12" customFormat="1" ht="15" customHeight="1" x14ac:dyDescent="0.3">
      <c r="A29" s="130" t="s">
        <v>3</v>
      </c>
      <c r="B29" s="321"/>
      <c r="C29" s="322"/>
      <c r="D29" s="124"/>
      <c r="E29" s="124"/>
      <c r="F29" s="124"/>
      <c r="G29" s="125" t="s">
        <v>3</v>
      </c>
      <c r="H29" s="126" t="s">
        <v>3</v>
      </c>
      <c r="I29" s="128" t="s">
        <v>3</v>
      </c>
      <c r="J29" s="128" t="s">
        <v>3</v>
      </c>
    </row>
    <row r="30" spans="1:10" s="11" customFormat="1" ht="15" customHeight="1" x14ac:dyDescent="0.3">
      <c r="A30" s="790" t="s">
        <v>926</v>
      </c>
      <c r="B30" s="791"/>
      <c r="C30" s="791"/>
      <c r="D30" s="792"/>
      <c r="E30" s="637"/>
      <c r="F30" s="637"/>
      <c r="G30" s="292">
        <f t="shared" ref="G30:J30" si="1">SUM(G26)</f>
        <v>0</v>
      </c>
      <c r="H30" s="280">
        <f t="shared" si="1"/>
        <v>0</v>
      </c>
      <c r="I30" s="315">
        <f t="shared" si="1"/>
        <v>0</v>
      </c>
      <c r="J30" s="315">
        <f t="shared" si="1"/>
        <v>0</v>
      </c>
    </row>
    <row r="31" spans="1:10" s="11" customFormat="1" ht="14.1" customHeight="1" x14ac:dyDescent="0.25">
      <c r="A31" s="344" t="s">
        <v>935</v>
      </c>
      <c r="B31" s="352"/>
      <c r="C31" s="352"/>
      <c r="D31" s="352"/>
      <c r="E31" s="633"/>
      <c r="F31" s="633"/>
      <c r="G31" s="779">
        <f>SUM(A29)</f>
        <v>0</v>
      </c>
      <c r="H31" s="780"/>
      <c r="I31" s="780"/>
      <c r="J31" s="781"/>
    </row>
    <row r="32" spans="1:10" s="11" customFormat="1" ht="15" customHeight="1" x14ac:dyDescent="0.25">
      <c r="A32" s="851" t="s">
        <v>933</v>
      </c>
      <c r="B32" s="851"/>
      <c r="C32" s="851"/>
      <c r="D32" s="851"/>
      <c r="E32" s="851"/>
      <c r="F32" s="851"/>
      <c r="G32" s="851"/>
      <c r="H32" s="851"/>
      <c r="I32" s="851"/>
      <c r="J32" s="851"/>
    </row>
    <row r="33" spans="1:10" s="11" customFormat="1" ht="15" customHeight="1" x14ac:dyDescent="0.25">
      <c r="A33" s="302" t="s">
        <v>3</v>
      </c>
      <c r="B33" s="527"/>
      <c r="C33" s="527"/>
      <c r="D33" s="528"/>
      <c r="E33" s="528"/>
      <c r="F33" s="528"/>
      <c r="G33" s="526" t="s">
        <v>3</v>
      </c>
      <c r="H33" s="526" t="s">
        <v>3</v>
      </c>
      <c r="I33" s="526" t="s">
        <v>3</v>
      </c>
      <c r="J33" s="526" t="s">
        <v>3</v>
      </c>
    </row>
    <row r="34" spans="1:10" s="11" customFormat="1" ht="15" customHeight="1" x14ac:dyDescent="0.3">
      <c r="A34" s="790" t="s">
        <v>926</v>
      </c>
      <c r="B34" s="791"/>
      <c r="C34" s="791"/>
      <c r="D34" s="792"/>
      <c r="E34" s="637"/>
      <c r="F34" s="637"/>
      <c r="G34" s="292">
        <f>SUM(G33)</f>
        <v>0</v>
      </c>
      <c r="H34" s="280">
        <f>SUM(H33)</f>
        <v>0</v>
      </c>
      <c r="I34" s="315">
        <f>SUM(I33)</f>
        <v>0</v>
      </c>
      <c r="J34" s="315">
        <f>SUM(J33)</f>
        <v>0</v>
      </c>
    </row>
    <row r="35" spans="1:10" s="11" customFormat="1" ht="14.1" customHeight="1" x14ac:dyDescent="0.25">
      <c r="A35" s="344" t="s">
        <v>935</v>
      </c>
      <c r="B35" s="352"/>
      <c r="C35" s="352"/>
      <c r="D35" s="352"/>
      <c r="E35" s="633"/>
      <c r="F35" s="633"/>
      <c r="G35" s="779">
        <f>SUM(A33)</f>
        <v>0</v>
      </c>
      <c r="H35" s="780"/>
      <c r="I35" s="780"/>
      <c r="J35" s="781"/>
    </row>
    <row r="36" spans="1:10" s="11" customFormat="1" ht="15" customHeight="1" x14ac:dyDescent="0.25">
      <c r="A36" s="851" t="s">
        <v>1137</v>
      </c>
      <c r="B36" s="851"/>
      <c r="C36" s="851"/>
      <c r="D36" s="851"/>
      <c r="E36" s="851"/>
      <c r="F36" s="851"/>
      <c r="G36" s="851"/>
      <c r="H36" s="851"/>
      <c r="I36" s="851"/>
      <c r="J36" s="851"/>
    </row>
    <row r="37" spans="1:10" s="11" customFormat="1" ht="15" customHeight="1" x14ac:dyDescent="0.3">
      <c r="A37" s="123"/>
      <c r="B37" s="218"/>
      <c r="C37" s="127"/>
      <c r="D37" s="124"/>
      <c r="E37" s="124"/>
      <c r="F37" s="124"/>
      <c r="G37" s="125" t="s">
        <v>3</v>
      </c>
      <c r="H37" s="126" t="s">
        <v>3</v>
      </c>
      <c r="I37" s="126" t="s">
        <v>3</v>
      </c>
      <c r="J37" s="126" t="s">
        <v>3</v>
      </c>
    </row>
    <row r="38" spans="1:10" s="11" customFormat="1" ht="15" customHeight="1" x14ac:dyDescent="0.3">
      <c r="A38" s="790" t="s">
        <v>926</v>
      </c>
      <c r="B38" s="791"/>
      <c r="C38" s="791"/>
      <c r="D38" s="792"/>
      <c r="E38" s="637"/>
      <c r="F38" s="637"/>
      <c r="G38" s="292">
        <f>SUM(G37:G37)</f>
        <v>0</v>
      </c>
      <c r="H38" s="280">
        <f>SUM(H37:H37)</f>
        <v>0</v>
      </c>
      <c r="I38" s="315">
        <f>SUM(I37:I37)</f>
        <v>0</v>
      </c>
      <c r="J38" s="315">
        <f>SUM(J37:J37)</f>
        <v>0</v>
      </c>
    </row>
    <row r="39" spans="1:10" s="11" customFormat="1" ht="14.1" customHeight="1" x14ac:dyDescent="0.25">
      <c r="A39" s="344" t="s">
        <v>935</v>
      </c>
      <c r="B39" s="352"/>
      <c r="C39" s="352"/>
      <c r="D39" s="352"/>
      <c r="E39" s="633"/>
      <c r="F39" s="633"/>
      <c r="G39" s="779">
        <f>SUM(A37)</f>
        <v>0</v>
      </c>
      <c r="H39" s="780"/>
      <c r="I39" s="780"/>
      <c r="J39" s="781"/>
    </row>
    <row r="40" spans="1:10" ht="18" customHeight="1" x14ac:dyDescent="0.25">
      <c r="A40" s="374" t="s">
        <v>937</v>
      </c>
      <c r="B40" s="375"/>
      <c r="C40" s="375"/>
      <c r="D40" s="376"/>
      <c r="E40" s="376"/>
      <c r="F40" s="376"/>
      <c r="G40" s="377">
        <f>SUM(G10,G14,G18,G22,G26,G30,G34,G38)</f>
        <v>0</v>
      </c>
      <c r="H40" s="377">
        <f>SUM(H10,H14,H18,H22,H26,H30,H34,H38)</f>
        <v>0</v>
      </c>
      <c r="I40" s="378">
        <f>SUM(I10,I14,I18,I22,I26,I30,I34,I38)</f>
        <v>0</v>
      </c>
      <c r="J40" s="377">
        <f>SUM(J10,J14,J18,J22,J26,J30,J34,J38)</f>
        <v>0</v>
      </c>
    </row>
    <row r="41" spans="1:10" s="11" customFormat="1" ht="14.1" customHeight="1" x14ac:dyDescent="0.25">
      <c r="A41" s="363" t="s">
        <v>936</v>
      </c>
      <c r="B41" s="379"/>
      <c r="C41" s="379"/>
      <c r="D41" s="379"/>
      <c r="E41" s="638"/>
      <c r="F41" s="638"/>
      <c r="G41" s="782">
        <f>SUM(G11,G15,G19,G23,G27,G31,G35,G39)</f>
        <v>0</v>
      </c>
      <c r="H41" s="783"/>
      <c r="I41" s="783"/>
      <c r="J41" s="784"/>
    </row>
    <row r="42" spans="1:10" ht="10.5" customHeight="1" x14ac:dyDescent="0.25"/>
    <row r="43" spans="1:10" x14ac:dyDescent="0.25">
      <c r="C43" s="853"/>
      <c r="D43" s="853"/>
      <c r="E43" s="853"/>
      <c r="F43" s="853"/>
      <c r="G43" s="853"/>
    </row>
    <row r="44" spans="1:10" x14ac:dyDescent="0.25">
      <c r="C44" s="859"/>
      <c r="D44" s="859"/>
      <c r="E44" s="859"/>
      <c r="F44" s="859"/>
      <c r="G44" s="859"/>
    </row>
  </sheetData>
  <customSheetViews>
    <customSheetView guid="{B2785F94-002E-4A39-B1EF-780055BD09FA}" showPageBreaks="1" printArea="1" hiddenColumns="1">
      <selection activeCell="K19" sqref="K19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1"/>
    </customSheetView>
    <customSheetView guid="{53F3DFFE-EB8C-4D39-98E9-455D6F7EBB30}" showPageBreaks="1" printArea="1" hiddenColumns="1">
      <selection activeCell="K19" sqref="K19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A302746B-BA98-48BE-9C62-CB1B6E938D4D}" showPageBreaks="1" printArea="1" hiddenColumns="1">
      <selection activeCell="K19" sqref="K19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3"/>
    </customSheetView>
  </customSheetViews>
  <mergeCells count="30">
    <mergeCell ref="E3:E6"/>
    <mergeCell ref="F3:F6"/>
    <mergeCell ref="G39:J39"/>
    <mergeCell ref="G41:J41"/>
    <mergeCell ref="G11:J11"/>
    <mergeCell ref="G15:J15"/>
    <mergeCell ref="G19:J19"/>
    <mergeCell ref="G23:J23"/>
    <mergeCell ref="G27:J27"/>
    <mergeCell ref="A34:D34"/>
    <mergeCell ref="A36:J36"/>
    <mergeCell ref="A38:D38"/>
    <mergeCell ref="G31:J31"/>
    <mergeCell ref="G35:J35"/>
    <mergeCell ref="A1:J1"/>
    <mergeCell ref="C43:G43"/>
    <mergeCell ref="C44:G44"/>
    <mergeCell ref="B3:C6"/>
    <mergeCell ref="G3:H6"/>
    <mergeCell ref="I3:J6"/>
    <mergeCell ref="B7:C7"/>
    <mergeCell ref="A14:D14"/>
    <mergeCell ref="A18:D18"/>
    <mergeCell ref="A20:J20"/>
    <mergeCell ref="A22:D22"/>
    <mergeCell ref="A24:J24"/>
    <mergeCell ref="A26:D26"/>
    <mergeCell ref="A28:J28"/>
    <mergeCell ref="A30:D30"/>
    <mergeCell ref="A32:J32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4294967293" verticalDpi="200"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8" tint="-0.499984740745262"/>
  </sheetPr>
  <dimension ref="A1:K86"/>
  <sheetViews>
    <sheetView view="pageBreakPreview" topLeftCell="A64" zoomScaleNormal="70" zoomScaleSheetLayoutView="100" workbookViewId="0">
      <selection activeCell="D75" sqref="D75"/>
    </sheetView>
  </sheetViews>
  <sheetFormatPr defaultColWidth="9.140625" defaultRowHeight="15" x14ac:dyDescent="0.25"/>
  <cols>
    <col min="1" max="1" width="4.42578125" style="4" customWidth="1"/>
    <col min="2" max="2" width="3.140625" style="105" customWidth="1"/>
    <col min="3" max="3" width="33" style="4" customWidth="1"/>
    <col min="4" max="4" width="56" style="4" customWidth="1"/>
    <col min="5" max="5" width="24.28515625" style="5" customWidth="1"/>
    <col min="6" max="6" width="28" style="5" customWidth="1"/>
    <col min="7" max="10" width="7.7109375" style="4" customWidth="1"/>
    <col min="11" max="16384" width="9.140625" style="4"/>
  </cols>
  <sheetData>
    <row r="1" spans="1:10" ht="20.25" x14ac:dyDescent="0.25">
      <c r="A1" s="852" t="s">
        <v>799</v>
      </c>
      <c r="B1" s="852"/>
      <c r="C1" s="852"/>
      <c r="D1" s="852"/>
      <c r="E1" s="852"/>
      <c r="F1" s="852"/>
      <c r="G1" s="852"/>
      <c r="H1" s="852"/>
      <c r="I1" s="852"/>
      <c r="J1" s="852"/>
    </row>
    <row r="2" spans="1:10" x14ac:dyDescent="0.25">
      <c r="A2" s="1"/>
      <c r="B2" s="106"/>
      <c r="C2" s="3"/>
      <c r="D2" s="3"/>
      <c r="E2" s="3"/>
      <c r="F2" s="3"/>
      <c r="G2" s="3"/>
      <c r="H2" s="3"/>
      <c r="I2" s="3"/>
      <c r="J2" s="3"/>
    </row>
    <row r="3" spans="1:10" ht="16.5" customHeight="1" x14ac:dyDescent="0.3">
      <c r="A3" s="864" t="s">
        <v>5</v>
      </c>
      <c r="B3" s="839" t="s">
        <v>1206</v>
      </c>
      <c r="C3" s="840"/>
      <c r="D3" s="381"/>
      <c r="E3" s="817" t="s">
        <v>1156</v>
      </c>
      <c r="F3" s="817" t="s">
        <v>1157</v>
      </c>
      <c r="G3" s="843" t="s">
        <v>143</v>
      </c>
      <c r="H3" s="844"/>
      <c r="I3" s="843" t="s">
        <v>144</v>
      </c>
      <c r="J3" s="844"/>
    </row>
    <row r="4" spans="1:10" ht="16.5" x14ac:dyDescent="0.3">
      <c r="A4" s="854"/>
      <c r="B4" s="841"/>
      <c r="C4" s="842"/>
      <c r="D4" s="382" t="s">
        <v>9</v>
      </c>
      <c r="E4" s="818"/>
      <c r="F4" s="818"/>
      <c r="G4" s="845"/>
      <c r="H4" s="846"/>
      <c r="I4" s="845"/>
      <c r="J4" s="846"/>
    </row>
    <row r="5" spans="1:10" ht="16.5" x14ac:dyDescent="0.25">
      <c r="A5" s="854"/>
      <c r="B5" s="841"/>
      <c r="C5" s="842"/>
      <c r="D5" s="383" t="s">
        <v>7</v>
      </c>
      <c r="E5" s="818"/>
      <c r="F5" s="818"/>
      <c r="G5" s="845"/>
      <c r="H5" s="846"/>
      <c r="I5" s="845"/>
      <c r="J5" s="846"/>
    </row>
    <row r="6" spans="1:10" ht="16.5" x14ac:dyDescent="0.25">
      <c r="A6" s="877"/>
      <c r="B6" s="841"/>
      <c r="C6" s="842"/>
      <c r="D6" s="385"/>
      <c r="E6" s="818"/>
      <c r="F6" s="818"/>
      <c r="G6" s="845"/>
      <c r="H6" s="846"/>
      <c r="I6" s="845"/>
      <c r="J6" s="846"/>
    </row>
    <row r="7" spans="1:10" ht="16.5" x14ac:dyDescent="0.3">
      <c r="A7" s="386"/>
      <c r="B7" s="806"/>
      <c r="C7" s="876"/>
      <c r="D7" s="386"/>
      <c r="E7" s="386"/>
      <c r="F7" s="386"/>
      <c r="G7" s="386" t="s">
        <v>1</v>
      </c>
      <c r="H7" s="386" t="s">
        <v>2</v>
      </c>
      <c r="I7" s="373" t="s">
        <v>1</v>
      </c>
      <c r="J7" s="386" t="s">
        <v>2</v>
      </c>
    </row>
    <row r="8" spans="1:10" s="5" customFormat="1" ht="15" customHeight="1" x14ac:dyDescent="0.25">
      <c r="A8" s="363" t="s">
        <v>927</v>
      </c>
      <c r="B8" s="364"/>
      <c r="C8" s="364"/>
      <c r="D8" s="364"/>
      <c r="E8" s="364"/>
      <c r="F8" s="364"/>
      <c r="G8" s="365"/>
      <c r="H8" s="365"/>
      <c r="I8" s="365"/>
      <c r="J8" s="366"/>
    </row>
    <row r="9" spans="1:10" s="11" customFormat="1" ht="15" customHeight="1" x14ac:dyDescent="0.3">
      <c r="A9" s="796">
        <v>1</v>
      </c>
      <c r="B9" s="103" t="s">
        <v>140</v>
      </c>
      <c r="C9" s="120" t="s">
        <v>690</v>
      </c>
      <c r="D9" s="34" t="s">
        <v>1095</v>
      </c>
      <c r="E9" s="34"/>
      <c r="F9" s="34"/>
      <c r="G9" s="38">
        <v>107</v>
      </c>
      <c r="H9" s="38" t="s">
        <v>3</v>
      </c>
      <c r="I9" s="36" t="s">
        <v>3</v>
      </c>
      <c r="J9" s="36" t="s">
        <v>3</v>
      </c>
    </row>
    <row r="10" spans="1:10" s="11" customFormat="1" ht="15" customHeight="1" x14ac:dyDescent="0.3">
      <c r="A10" s="798"/>
      <c r="B10" s="103" t="s">
        <v>140</v>
      </c>
      <c r="C10" s="120" t="s">
        <v>691</v>
      </c>
      <c r="D10" s="34" t="s">
        <v>1096</v>
      </c>
      <c r="E10" s="34"/>
      <c r="F10" s="34"/>
      <c r="G10" s="38">
        <v>88</v>
      </c>
      <c r="H10" s="38" t="s">
        <v>3</v>
      </c>
      <c r="I10" s="36" t="s">
        <v>3</v>
      </c>
      <c r="J10" s="36" t="s">
        <v>3</v>
      </c>
    </row>
    <row r="11" spans="1:10" s="11" customFormat="1" ht="15" customHeight="1" x14ac:dyDescent="0.3">
      <c r="A11" s="155">
        <v>2</v>
      </c>
      <c r="B11" s="103" t="s">
        <v>140</v>
      </c>
      <c r="C11" s="120" t="s">
        <v>699</v>
      </c>
      <c r="D11" s="34" t="s">
        <v>715</v>
      </c>
      <c r="E11" s="34"/>
      <c r="F11" s="34"/>
      <c r="G11" s="38">
        <v>47</v>
      </c>
      <c r="H11" s="38" t="s">
        <v>3</v>
      </c>
      <c r="I11" s="38" t="s">
        <v>3</v>
      </c>
      <c r="J11" s="38" t="s">
        <v>3</v>
      </c>
    </row>
    <row r="12" spans="1:10" s="11" customFormat="1" ht="15" customHeight="1" x14ac:dyDescent="0.3">
      <c r="A12" s="155">
        <v>3</v>
      </c>
      <c r="B12" s="64" t="s">
        <v>140</v>
      </c>
      <c r="C12" s="120" t="s">
        <v>694</v>
      </c>
      <c r="D12" s="34" t="s">
        <v>709</v>
      </c>
      <c r="E12" s="34"/>
      <c r="F12" s="34"/>
      <c r="G12" s="38">
        <v>120</v>
      </c>
      <c r="H12" s="38">
        <v>20</v>
      </c>
      <c r="I12" s="38" t="s">
        <v>3</v>
      </c>
      <c r="J12" s="38" t="s">
        <v>3</v>
      </c>
    </row>
    <row r="13" spans="1:10" s="11" customFormat="1" ht="15" customHeight="1" x14ac:dyDescent="0.3">
      <c r="A13" s="155">
        <v>4</v>
      </c>
      <c r="B13" s="64" t="s">
        <v>140</v>
      </c>
      <c r="C13" s="120" t="s">
        <v>1164</v>
      </c>
      <c r="D13" s="34" t="s">
        <v>814</v>
      </c>
      <c r="E13" s="34"/>
      <c r="F13" s="34"/>
      <c r="G13" s="38">
        <v>8</v>
      </c>
      <c r="H13" s="36">
        <v>4</v>
      </c>
      <c r="I13" s="36" t="s">
        <v>3</v>
      </c>
      <c r="J13" s="36" t="s">
        <v>3</v>
      </c>
    </row>
    <row r="14" spans="1:10" s="11" customFormat="1" ht="15" customHeight="1" x14ac:dyDescent="0.3">
      <c r="A14" s="155">
        <v>5</v>
      </c>
      <c r="B14" s="227" t="s">
        <v>142</v>
      </c>
      <c r="C14" s="529" t="s">
        <v>895</v>
      </c>
      <c r="D14" s="34" t="s">
        <v>814</v>
      </c>
      <c r="E14" s="34"/>
      <c r="F14" s="34"/>
      <c r="G14" s="38">
        <v>3</v>
      </c>
      <c r="H14" s="38">
        <v>1</v>
      </c>
      <c r="I14" s="38" t="s">
        <v>3</v>
      </c>
      <c r="J14" s="38" t="s">
        <v>3</v>
      </c>
    </row>
    <row r="15" spans="1:10" s="11" customFormat="1" ht="15" customHeight="1" x14ac:dyDescent="0.3">
      <c r="A15" s="155">
        <v>6</v>
      </c>
      <c r="B15" s="64" t="s">
        <v>140</v>
      </c>
      <c r="C15" s="120" t="s">
        <v>689</v>
      </c>
      <c r="D15" s="34" t="s">
        <v>706</v>
      </c>
      <c r="E15" s="34"/>
      <c r="F15" s="34"/>
      <c r="G15" s="38">
        <v>31</v>
      </c>
      <c r="H15" s="38">
        <v>2</v>
      </c>
      <c r="I15" s="36" t="s">
        <v>3</v>
      </c>
      <c r="J15" s="36" t="s">
        <v>3</v>
      </c>
    </row>
    <row r="16" spans="1:10" s="5" customFormat="1" ht="15" customHeight="1" x14ac:dyDescent="0.25">
      <c r="A16" s="316" t="s">
        <v>926</v>
      </c>
      <c r="B16" s="317"/>
      <c r="C16" s="317"/>
      <c r="D16" s="317"/>
      <c r="E16" s="317"/>
      <c r="F16" s="317"/>
      <c r="G16" s="342">
        <f>SUM(G9:G15)</f>
        <v>404</v>
      </c>
      <c r="H16" s="342">
        <f>SUM(H9:H15)</f>
        <v>27</v>
      </c>
      <c r="I16" s="342">
        <f>SUM(I9:I15)</f>
        <v>0</v>
      </c>
      <c r="J16" s="342">
        <f>SUM(J9:J15)</f>
        <v>0</v>
      </c>
    </row>
    <row r="17" spans="1:10" s="11" customFormat="1" ht="14.1" customHeight="1" x14ac:dyDescent="0.25">
      <c r="A17" s="344" t="s">
        <v>935</v>
      </c>
      <c r="B17" s="352"/>
      <c r="C17" s="352"/>
      <c r="D17" s="352"/>
      <c r="E17" s="633"/>
      <c r="F17" s="633"/>
      <c r="G17" s="779">
        <f>SUM(A15)</f>
        <v>6</v>
      </c>
      <c r="H17" s="780"/>
      <c r="I17" s="780"/>
      <c r="J17" s="781"/>
    </row>
    <row r="18" spans="1:10" s="5" customFormat="1" ht="15" customHeight="1" x14ac:dyDescent="0.25">
      <c r="A18" s="363" t="s">
        <v>928</v>
      </c>
      <c r="B18" s="364"/>
      <c r="C18" s="364"/>
      <c r="D18" s="364"/>
      <c r="E18" s="364"/>
      <c r="F18" s="364"/>
      <c r="G18" s="365"/>
      <c r="H18" s="365"/>
      <c r="I18" s="365"/>
      <c r="J18" s="366"/>
    </row>
    <row r="19" spans="1:10" s="11" customFormat="1" ht="15" customHeight="1" x14ac:dyDescent="0.3">
      <c r="A19" s="155">
        <v>1</v>
      </c>
      <c r="B19" s="64" t="s">
        <v>140</v>
      </c>
      <c r="C19" s="120" t="s">
        <v>693</v>
      </c>
      <c r="D19" s="34" t="s">
        <v>708</v>
      </c>
      <c r="E19" s="34"/>
      <c r="F19" s="34"/>
      <c r="G19" s="38">
        <v>10</v>
      </c>
      <c r="H19" s="38" t="s">
        <v>3</v>
      </c>
      <c r="I19" s="38" t="s">
        <v>3</v>
      </c>
      <c r="J19" s="38" t="s">
        <v>3</v>
      </c>
    </row>
    <row r="20" spans="1:10" s="11" customFormat="1" ht="15" customHeight="1" x14ac:dyDescent="0.3">
      <c r="A20" s="155">
        <v>2</v>
      </c>
      <c r="B20" s="738" t="s">
        <v>140</v>
      </c>
      <c r="C20" s="739" t="s">
        <v>1214</v>
      </c>
      <c r="D20" s="303" t="s">
        <v>1215</v>
      </c>
      <c r="E20" s="34"/>
      <c r="F20" s="34"/>
      <c r="G20" s="38">
        <v>277</v>
      </c>
      <c r="H20" s="38">
        <v>26</v>
      </c>
      <c r="I20" s="38"/>
      <c r="J20" s="38"/>
    </row>
    <row r="21" spans="1:10" s="11" customFormat="1" ht="15" customHeight="1" x14ac:dyDescent="0.3">
      <c r="A21" s="155">
        <v>3</v>
      </c>
      <c r="B21" s="64" t="s">
        <v>140</v>
      </c>
      <c r="C21" s="120" t="s">
        <v>698</v>
      </c>
      <c r="D21" s="34" t="s">
        <v>714</v>
      </c>
      <c r="E21" s="34"/>
      <c r="F21" s="34"/>
      <c r="G21" s="38">
        <v>36</v>
      </c>
      <c r="H21" s="38" t="s">
        <v>3</v>
      </c>
      <c r="I21" s="38" t="s">
        <v>3</v>
      </c>
      <c r="J21" s="38" t="s">
        <v>3</v>
      </c>
    </row>
    <row r="22" spans="1:10" s="11" customFormat="1" ht="15" customHeight="1" x14ac:dyDescent="0.3">
      <c r="A22" s="790" t="s">
        <v>926</v>
      </c>
      <c r="B22" s="791"/>
      <c r="C22" s="791"/>
      <c r="D22" s="792"/>
      <c r="E22" s="637"/>
      <c r="F22" s="637"/>
      <c r="G22" s="292">
        <f>SUM(G19:G21)</f>
        <v>323</v>
      </c>
      <c r="H22" s="280">
        <f>SUM(H19:H21)</f>
        <v>26</v>
      </c>
      <c r="I22" s="315">
        <f>SUM(I19:I21)</f>
        <v>0</v>
      </c>
      <c r="J22" s="315">
        <f>SUM(J19:J21)</f>
        <v>0</v>
      </c>
    </row>
    <row r="23" spans="1:10" s="11" customFormat="1" ht="14.1" customHeight="1" x14ac:dyDescent="0.25">
      <c r="A23" s="344" t="s">
        <v>935</v>
      </c>
      <c r="B23" s="352"/>
      <c r="C23" s="352"/>
      <c r="D23" s="352"/>
      <c r="E23" s="633"/>
      <c r="F23" s="633"/>
      <c r="G23" s="779">
        <f>SUM(A21)</f>
        <v>3</v>
      </c>
      <c r="H23" s="780"/>
      <c r="I23" s="780"/>
      <c r="J23" s="781"/>
    </row>
    <row r="24" spans="1:10" s="11" customFormat="1" ht="15" customHeight="1" x14ac:dyDescent="0.25">
      <c r="A24" s="363" t="s">
        <v>929</v>
      </c>
      <c r="B24" s="364"/>
      <c r="C24" s="364"/>
      <c r="D24" s="364"/>
      <c r="E24" s="364"/>
      <c r="F24" s="364"/>
      <c r="G24" s="365"/>
      <c r="H24" s="365"/>
      <c r="I24" s="365"/>
      <c r="J24" s="366"/>
    </row>
    <row r="25" spans="1:10" s="11" customFormat="1" ht="15" customHeight="1" x14ac:dyDescent="0.3">
      <c r="A25" s="155">
        <v>1</v>
      </c>
      <c r="B25" s="64" t="s">
        <v>140</v>
      </c>
      <c r="C25" s="120" t="s">
        <v>821</v>
      </c>
      <c r="D25" s="34" t="s">
        <v>938</v>
      </c>
      <c r="E25" s="669">
        <v>8120005822672</v>
      </c>
      <c r="F25" s="34">
        <v>19319998</v>
      </c>
      <c r="G25" s="38">
        <v>117</v>
      </c>
      <c r="H25" s="38">
        <v>7</v>
      </c>
      <c r="I25" s="36" t="s">
        <v>3</v>
      </c>
      <c r="J25" s="36" t="s">
        <v>3</v>
      </c>
    </row>
    <row r="26" spans="1:10" s="11" customFormat="1" ht="15" customHeight="1" x14ac:dyDescent="0.3">
      <c r="A26" s="262">
        <v>2</v>
      </c>
      <c r="B26" s="166" t="s">
        <v>140</v>
      </c>
      <c r="C26" s="148" t="s">
        <v>960</v>
      </c>
      <c r="D26" s="169" t="s">
        <v>961</v>
      </c>
      <c r="E26" s="169"/>
      <c r="F26" s="169"/>
      <c r="G26" s="88">
        <v>92</v>
      </c>
      <c r="H26" s="88">
        <v>19</v>
      </c>
      <c r="I26" s="558" t="s">
        <v>3</v>
      </c>
      <c r="J26" s="558" t="s">
        <v>3</v>
      </c>
    </row>
    <row r="27" spans="1:10" s="11" customFormat="1" ht="15" customHeight="1" x14ac:dyDescent="0.3">
      <c r="A27" s="790" t="s">
        <v>926</v>
      </c>
      <c r="B27" s="791"/>
      <c r="C27" s="791"/>
      <c r="D27" s="792"/>
      <c r="E27" s="637"/>
      <c r="F27" s="637"/>
      <c r="G27" s="292">
        <f>SUM(G25:G26)</f>
        <v>209</v>
      </c>
      <c r="H27" s="280">
        <f>SUM(H25:H26)</f>
        <v>26</v>
      </c>
      <c r="I27" s="315">
        <f>SUM(I25:I26)</f>
        <v>0</v>
      </c>
      <c r="J27" s="315">
        <f>SUM(J25:J26)</f>
        <v>0</v>
      </c>
    </row>
    <row r="28" spans="1:10" s="11" customFormat="1" ht="14.1" customHeight="1" x14ac:dyDescent="0.25">
      <c r="A28" s="344" t="s">
        <v>935</v>
      </c>
      <c r="B28" s="352"/>
      <c r="C28" s="352"/>
      <c r="D28" s="352"/>
      <c r="E28" s="633"/>
      <c r="F28" s="633"/>
      <c r="G28" s="779">
        <f>SUM(A26)</f>
        <v>2</v>
      </c>
      <c r="H28" s="780"/>
      <c r="I28" s="780"/>
      <c r="J28" s="781"/>
    </row>
    <row r="29" spans="1:10" s="11" customFormat="1" ht="15" customHeight="1" x14ac:dyDescent="0.25">
      <c r="A29" s="851" t="s">
        <v>930</v>
      </c>
      <c r="B29" s="851"/>
      <c r="C29" s="851"/>
      <c r="D29" s="851"/>
      <c r="E29" s="851"/>
      <c r="F29" s="851"/>
      <c r="G29" s="851"/>
      <c r="H29" s="851"/>
      <c r="I29" s="851"/>
      <c r="J29" s="851"/>
    </row>
    <row r="30" spans="1:10" s="11" customFormat="1" ht="15" customHeight="1" x14ac:dyDescent="0.3">
      <c r="A30" s="155">
        <v>1</v>
      </c>
      <c r="B30" s="64" t="s">
        <v>140</v>
      </c>
      <c r="C30" s="120" t="s">
        <v>697</v>
      </c>
      <c r="D30" s="34" t="s">
        <v>711</v>
      </c>
      <c r="E30" s="34"/>
      <c r="F30" s="34"/>
      <c r="G30" s="38">
        <v>5</v>
      </c>
      <c r="H30" s="38" t="s">
        <v>3</v>
      </c>
      <c r="I30" s="38" t="s">
        <v>3</v>
      </c>
      <c r="J30" s="38" t="s">
        <v>3</v>
      </c>
    </row>
    <row r="31" spans="1:10" s="11" customFormat="1" ht="15" customHeight="1" x14ac:dyDescent="0.3">
      <c r="A31" s="155">
        <v>2</v>
      </c>
      <c r="B31" s="232" t="s">
        <v>140</v>
      </c>
      <c r="C31" s="233" t="s">
        <v>914</v>
      </c>
      <c r="D31" s="34" t="s">
        <v>915</v>
      </c>
      <c r="E31" s="34"/>
      <c r="F31" s="34"/>
      <c r="G31" s="38">
        <v>3</v>
      </c>
      <c r="H31" s="38">
        <v>2</v>
      </c>
      <c r="I31" s="38" t="s">
        <v>3</v>
      </c>
      <c r="J31" s="38" t="s">
        <v>3</v>
      </c>
    </row>
    <row r="32" spans="1:10" s="11" customFormat="1" ht="15" customHeight="1" x14ac:dyDescent="0.3">
      <c r="A32" s="790" t="s">
        <v>926</v>
      </c>
      <c r="B32" s="791"/>
      <c r="C32" s="791"/>
      <c r="D32" s="792"/>
      <c r="E32" s="637"/>
      <c r="F32" s="637"/>
      <c r="G32" s="292">
        <f>SUM(G30:G31)</f>
        <v>8</v>
      </c>
      <c r="H32" s="280">
        <f>SUM(H30:H31)</f>
        <v>2</v>
      </c>
      <c r="I32" s="315">
        <f>SUM(I30:I31)</f>
        <v>0</v>
      </c>
      <c r="J32" s="315">
        <f>SUM(J30:J31)</f>
        <v>0</v>
      </c>
    </row>
    <row r="33" spans="1:10" s="11" customFormat="1" ht="14.1" customHeight="1" x14ac:dyDescent="0.25">
      <c r="A33" s="344" t="s">
        <v>935</v>
      </c>
      <c r="B33" s="352"/>
      <c r="C33" s="352"/>
      <c r="D33" s="352"/>
      <c r="E33" s="633"/>
      <c r="F33" s="633"/>
      <c r="G33" s="779">
        <f>SUM(A31)</f>
        <v>2</v>
      </c>
      <c r="H33" s="780"/>
      <c r="I33" s="780"/>
      <c r="J33" s="781"/>
    </row>
    <row r="34" spans="1:10" s="11" customFormat="1" ht="15" customHeight="1" x14ac:dyDescent="0.25">
      <c r="A34" s="851" t="s">
        <v>931</v>
      </c>
      <c r="B34" s="851"/>
      <c r="C34" s="851"/>
      <c r="D34" s="851"/>
      <c r="E34" s="851"/>
      <c r="F34" s="851"/>
      <c r="G34" s="851"/>
      <c r="H34" s="851"/>
      <c r="I34" s="851"/>
      <c r="J34" s="851"/>
    </row>
    <row r="35" spans="1:10" s="11" customFormat="1" ht="15" customHeight="1" x14ac:dyDescent="0.3">
      <c r="A35" s="419" t="s">
        <v>3</v>
      </c>
      <c r="B35" s="420"/>
      <c r="C35" s="220"/>
      <c r="D35" s="136"/>
      <c r="E35" s="136"/>
      <c r="F35" s="136"/>
      <c r="G35" s="137" t="s">
        <v>3</v>
      </c>
      <c r="H35" s="421" t="s">
        <v>3</v>
      </c>
      <c r="I35" s="421" t="s">
        <v>3</v>
      </c>
      <c r="J35" s="421" t="s">
        <v>3</v>
      </c>
    </row>
    <row r="36" spans="1:10" s="11" customFormat="1" ht="15" customHeight="1" x14ac:dyDescent="0.3">
      <c r="A36" s="793" t="s">
        <v>926</v>
      </c>
      <c r="B36" s="794"/>
      <c r="C36" s="794"/>
      <c r="D36" s="795"/>
      <c r="E36" s="639"/>
      <c r="F36" s="639" t="s">
        <v>1162</v>
      </c>
      <c r="G36" s="422">
        <f>SUM(G35)</f>
        <v>0</v>
      </c>
      <c r="H36" s="423">
        <f>SUM(H35)</f>
        <v>0</v>
      </c>
      <c r="I36" s="424">
        <f>SUM(I35)</f>
        <v>0</v>
      </c>
      <c r="J36" s="424">
        <f>SUM(J35)</f>
        <v>0</v>
      </c>
    </row>
    <row r="37" spans="1:10" s="11" customFormat="1" ht="14.1" customHeight="1" x14ac:dyDescent="0.25">
      <c r="A37" s="344" t="s">
        <v>935</v>
      </c>
      <c r="B37" s="352"/>
      <c r="C37" s="352"/>
      <c r="D37" s="352"/>
      <c r="E37" s="633"/>
      <c r="F37" s="633"/>
      <c r="G37" s="779">
        <f>SUM(A35)</f>
        <v>0</v>
      </c>
      <c r="H37" s="780"/>
      <c r="I37" s="780"/>
      <c r="J37" s="781"/>
    </row>
    <row r="38" spans="1:10" s="11" customFormat="1" ht="15" customHeight="1" x14ac:dyDescent="0.25">
      <c r="A38" s="851" t="s">
        <v>932</v>
      </c>
      <c r="B38" s="851"/>
      <c r="C38" s="851"/>
      <c r="D38" s="851"/>
      <c r="E38" s="851"/>
      <c r="F38" s="851"/>
      <c r="G38" s="851"/>
      <c r="H38" s="851"/>
      <c r="I38" s="851"/>
      <c r="J38" s="851"/>
    </row>
    <row r="39" spans="1:10" s="11" customFormat="1" ht="15" customHeight="1" x14ac:dyDescent="0.3">
      <c r="A39" s="865">
        <v>1</v>
      </c>
      <c r="B39" s="64" t="s">
        <v>140</v>
      </c>
      <c r="C39" s="120" t="s">
        <v>189</v>
      </c>
      <c r="D39" s="34" t="s">
        <v>716</v>
      </c>
      <c r="E39" s="34"/>
      <c r="F39" s="34"/>
      <c r="G39" s="39">
        <v>3</v>
      </c>
      <c r="H39" s="38">
        <v>2</v>
      </c>
      <c r="I39" s="38" t="s">
        <v>3</v>
      </c>
      <c r="J39" s="38" t="s">
        <v>3</v>
      </c>
    </row>
    <row r="40" spans="1:10" s="11" customFormat="1" ht="15" customHeight="1" x14ac:dyDescent="0.3">
      <c r="A40" s="797"/>
      <c r="B40" s="151" t="s">
        <v>140</v>
      </c>
      <c r="C40" s="120" t="s">
        <v>189</v>
      </c>
      <c r="D40" s="34" t="s">
        <v>717</v>
      </c>
      <c r="E40" s="34"/>
      <c r="F40" s="34"/>
      <c r="G40" s="39">
        <v>4</v>
      </c>
      <c r="H40" s="38">
        <v>4</v>
      </c>
      <c r="I40" s="36"/>
      <c r="J40" s="36"/>
    </row>
    <row r="41" spans="1:10" s="11" customFormat="1" ht="15" customHeight="1" x14ac:dyDescent="0.3">
      <c r="A41" s="797"/>
      <c r="B41" s="151" t="s">
        <v>140</v>
      </c>
      <c r="C41" s="120" t="s">
        <v>189</v>
      </c>
      <c r="D41" s="34" t="s">
        <v>1152</v>
      </c>
      <c r="E41" s="34"/>
      <c r="F41" s="34"/>
      <c r="G41" s="39">
        <v>3</v>
      </c>
      <c r="H41" s="38">
        <v>2</v>
      </c>
      <c r="I41" s="36" t="s">
        <v>3</v>
      </c>
      <c r="J41" s="36" t="s">
        <v>3</v>
      </c>
    </row>
    <row r="42" spans="1:10" s="11" customFormat="1" ht="15" customHeight="1" x14ac:dyDescent="0.3">
      <c r="A42" s="797"/>
      <c r="B42" s="151" t="s">
        <v>140</v>
      </c>
      <c r="C42" s="632" t="s">
        <v>189</v>
      </c>
      <c r="D42" s="34" t="s">
        <v>1150</v>
      </c>
      <c r="E42" s="34"/>
      <c r="F42" s="34"/>
      <c r="G42" s="39">
        <v>3</v>
      </c>
      <c r="H42" s="38">
        <v>2</v>
      </c>
      <c r="I42" s="36" t="s">
        <v>3</v>
      </c>
      <c r="J42" s="36" t="s">
        <v>3</v>
      </c>
    </row>
    <row r="43" spans="1:10" s="11" customFormat="1" ht="15" customHeight="1" x14ac:dyDescent="0.3">
      <c r="A43" s="797"/>
      <c r="B43" s="151" t="s">
        <v>140</v>
      </c>
      <c r="C43" s="632" t="s">
        <v>189</v>
      </c>
      <c r="D43" s="34" t="s">
        <v>1151</v>
      </c>
      <c r="E43" s="34"/>
      <c r="F43" s="34"/>
      <c r="G43" s="39">
        <v>2</v>
      </c>
      <c r="H43" s="38">
        <v>2</v>
      </c>
      <c r="I43" s="36" t="s">
        <v>3</v>
      </c>
      <c r="J43" s="36" t="s">
        <v>3</v>
      </c>
    </row>
    <row r="44" spans="1:10" s="11" customFormat="1" ht="15" customHeight="1" x14ac:dyDescent="0.3">
      <c r="A44" s="797"/>
      <c r="B44" s="151" t="s">
        <v>140</v>
      </c>
      <c r="C44" s="632" t="s">
        <v>189</v>
      </c>
      <c r="D44" s="34" t="s">
        <v>1147</v>
      </c>
      <c r="E44" s="34"/>
      <c r="F44" s="34"/>
      <c r="G44" s="39">
        <v>3</v>
      </c>
      <c r="H44" s="38">
        <v>2</v>
      </c>
      <c r="I44" s="36" t="s">
        <v>3</v>
      </c>
      <c r="J44" s="36" t="s">
        <v>3</v>
      </c>
    </row>
    <row r="45" spans="1:10" s="11" customFormat="1" ht="15" customHeight="1" x14ac:dyDescent="0.3">
      <c r="A45" s="797"/>
      <c r="B45" s="151" t="s">
        <v>140</v>
      </c>
      <c r="C45" s="632" t="s">
        <v>189</v>
      </c>
      <c r="D45" s="34" t="s">
        <v>1145</v>
      </c>
      <c r="E45" s="34"/>
      <c r="F45" s="34"/>
      <c r="G45" s="39">
        <v>3</v>
      </c>
      <c r="H45" s="38">
        <v>2</v>
      </c>
      <c r="I45" s="36" t="s">
        <v>3</v>
      </c>
      <c r="J45" s="36" t="s">
        <v>3</v>
      </c>
    </row>
    <row r="46" spans="1:10" s="11" customFormat="1" ht="15" customHeight="1" x14ac:dyDescent="0.3">
      <c r="A46" s="798"/>
      <c r="B46" s="64" t="s">
        <v>140</v>
      </c>
      <c r="C46" s="120" t="s">
        <v>189</v>
      </c>
      <c r="D46" s="34" t="s">
        <v>718</v>
      </c>
      <c r="E46" s="34"/>
      <c r="F46" s="34"/>
      <c r="G46" s="39">
        <v>5</v>
      </c>
      <c r="H46" s="38">
        <v>3</v>
      </c>
      <c r="I46" s="36" t="s">
        <v>3</v>
      </c>
      <c r="J46" s="36" t="s">
        <v>3</v>
      </c>
    </row>
    <row r="47" spans="1:10" s="11" customFormat="1" ht="15" customHeight="1" x14ac:dyDescent="0.3">
      <c r="A47" s="155">
        <v>2</v>
      </c>
      <c r="B47" s="103" t="s">
        <v>140</v>
      </c>
      <c r="C47" s="120" t="s">
        <v>704</v>
      </c>
      <c r="D47" s="34" t="s">
        <v>712</v>
      </c>
      <c r="E47" s="34"/>
      <c r="F47" s="34"/>
      <c r="G47" s="38">
        <v>20</v>
      </c>
      <c r="H47" s="38">
        <v>1</v>
      </c>
      <c r="I47" s="38" t="s">
        <v>3</v>
      </c>
      <c r="J47" s="38" t="s">
        <v>3</v>
      </c>
    </row>
    <row r="48" spans="1:10" s="11" customFormat="1" ht="15" customHeight="1" x14ac:dyDescent="0.3">
      <c r="A48" s="261"/>
      <c r="B48" s="631" t="s">
        <v>140</v>
      </c>
      <c r="C48" s="632" t="s">
        <v>700</v>
      </c>
      <c r="D48" s="34" t="s">
        <v>1148</v>
      </c>
      <c r="E48" s="34"/>
      <c r="F48" s="34"/>
      <c r="G48" s="38">
        <v>3</v>
      </c>
      <c r="H48" s="38">
        <v>2</v>
      </c>
      <c r="I48" s="38" t="s">
        <v>3</v>
      </c>
      <c r="J48" s="38" t="s">
        <v>3</v>
      </c>
    </row>
    <row r="49" spans="1:11" s="11" customFormat="1" ht="15" customHeight="1" x14ac:dyDescent="0.3">
      <c r="A49" s="261"/>
      <c r="B49" s="631" t="s">
        <v>140</v>
      </c>
      <c r="C49" s="632" t="s">
        <v>700</v>
      </c>
      <c r="D49" s="34" t="s">
        <v>1151</v>
      </c>
      <c r="E49" s="34"/>
      <c r="F49" s="34"/>
      <c r="G49" s="38">
        <v>2</v>
      </c>
      <c r="H49" s="38">
        <v>2</v>
      </c>
      <c r="I49" s="38" t="s">
        <v>3</v>
      </c>
      <c r="J49" s="38" t="s">
        <v>3</v>
      </c>
    </row>
    <row r="50" spans="1:11" s="11" customFormat="1" ht="15" customHeight="1" x14ac:dyDescent="0.3">
      <c r="A50" s="796">
        <v>3</v>
      </c>
      <c r="B50" s="64" t="s">
        <v>140</v>
      </c>
      <c r="C50" s="120" t="s">
        <v>700</v>
      </c>
      <c r="D50" s="34" t="s">
        <v>721</v>
      </c>
      <c r="E50" s="34"/>
      <c r="F50" s="34"/>
      <c r="G50" s="38">
        <v>4</v>
      </c>
      <c r="H50" s="36">
        <v>3</v>
      </c>
      <c r="I50" s="38" t="s">
        <v>3</v>
      </c>
      <c r="J50" s="38" t="s">
        <v>3</v>
      </c>
      <c r="K50" s="11">
        <v>1</v>
      </c>
    </row>
    <row r="51" spans="1:11" s="12" customFormat="1" ht="14.1" customHeight="1" x14ac:dyDescent="0.3">
      <c r="A51" s="797"/>
      <c r="B51" s="64" t="s">
        <v>140</v>
      </c>
      <c r="C51" s="120" t="s">
        <v>700</v>
      </c>
      <c r="D51" s="34" t="s">
        <v>719</v>
      </c>
      <c r="E51" s="34"/>
      <c r="F51" s="34"/>
      <c r="G51" s="38">
        <v>4</v>
      </c>
      <c r="H51" s="36">
        <v>4</v>
      </c>
      <c r="I51" s="38" t="s">
        <v>3</v>
      </c>
      <c r="J51" s="38" t="s">
        <v>3</v>
      </c>
      <c r="K51" s="12">
        <v>2</v>
      </c>
    </row>
    <row r="52" spans="1:11" s="12" customFormat="1" ht="14.1" customHeight="1" x14ac:dyDescent="0.3">
      <c r="A52" s="797"/>
      <c r="B52" s="151" t="s">
        <v>140</v>
      </c>
      <c r="C52" s="120" t="s">
        <v>817</v>
      </c>
      <c r="D52" s="34" t="s">
        <v>816</v>
      </c>
      <c r="E52" s="34"/>
      <c r="F52" s="34"/>
      <c r="G52" s="38">
        <v>3</v>
      </c>
      <c r="H52" s="36">
        <v>3</v>
      </c>
      <c r="I52" s="38" t="s">
        <v>3</v>
      </c>
      <c r="J52" s="38" t="s">
        <v>3</v>
      </c>
      <c r="K52" s="11">
        <v>3</v>
      </c>
    </row>
    <row r="53" spans="1:11" s="12" customFormat="1" ht="14.1" customHeight="1" x14ac:dyDescent="0.3">
      <c r="A53" s="797"/>
      <c r="B53" s="151" t="s">
        <v>140</v>
      </c>
      <c r="C53" s="120" t="s">
        <v>702</v>
      </c>
      <c r="D53" s="34" t="s">
        <v>723</v>
      </c>
      <c r="E53" s="34"/>
      <c r="F53" s="34"/>
      <c r="G53" s="38">
        <v>3</v>
      </c>
      <c r="H53" s="36">
        <v>4</v>
      </c>
      <c r="I53" s="38" t="s">
        <v>3</v>
      </c>
      <c r="J53" s="38" t="s">
        <v>3</v>
      </c>
      <c r="K53" s="12">
        <v>4</v>
      </c>
    </row>
    <row r="54" spans="1:11" s="12" customFormat="1" ht="14.1" customHeight="1" x14ac:dyDescent="0.3">
      <c r="A54" s="797"/>
      <c r="B54" s="64" t="s">
        <v>140</v>
      </c>
      <c r="C54" s="120" t="s">
        <v>701</v>
      </c>
      <c r="D54" s="34" t="s">
        <v>722</v>
      </c>
      <c r="E54" s="34"/>
      <c r="F54" s="34"/>
      <c r="G54" s="38">
        <v>2</v>
      </c>
      <c r="H54" s="36">
        <v>4</v>
      </c>
      <c r="I54" s="38" t="s">
        <v>3</v>
      </c>
      <c r="J54" s="38" t="s">
        <v>3</v>
      </c>
      <c r="K54" s="11">
        <v>5</v>
      </c>
    </row>
    <row r="55" spans="1:11" s="12" customFormat="1" ht="14.1" customHeight="1" x14ac:dyDescent="0.3">
      <c r="A55" s="797"/>
      <c r="B55" s="64" t="s">
        <v>140</v>
      </c>
      <c r="C55" s="120" t="s">
        <v>703</v>
      </c>
      <c r="D55" s="34" t="s">
        <v>720</v>
      </c>
      <c r="E55" s="34"/>
      <c r="F55" s="34"/>
      <c r="G55" s="38">
        <v>2</v>
      </c>
      <c r="H55" s="36">
        <v>6</v>
      </c>
      <c r="I55" s="38" t="s">
        <v>3</v>
      </c>
      <c r="J55" s="38" t="s">
        <v>3</v>
      </c>
      <c r="K55" s="12">
        <v>6</v>
      </c>
    </row>
    <row r="56" spans="1:11" s="12" customFormat="1" ht="14.1" customHeight="1" x14ac:dyDescent="0.3">
      <c r="A56" s="797"/>
      <c r="B56" s="631" t="s">
        <v>140</v>
      </c>
      <c r="C56" s="632" t="s">
        <v>700</v>
      </c>
      <c r="D56" s="34" t="s">
        <v>1149</v>
      </c>
      <c r="E56" s="34"/>
      <c r="F56" s="34"/>
      <c r="G56" s="38">
        <v>2</v>
      </c>
      <c r="H56" s="36">
        <v>4</v>
      </c>
      <c r="I56" s="38" t="s">
        <v>3</v>
      </c>
      <c r="J56" s="38" t="s">
        <v>3</v>
      </c>
    </row>
    <row r="57" spans="1:11" s="12" customFormat="1" ht="14.1" customHeight="1" x14ac:dyDescent="0.3">
      <c r="A57" s="878"/>
      <c r="B57" s="64" t="s">
        <v>140</v>
      </c>
      <c r="C57" s="120" t="s">
        <v>196</v>
      </c>
      <c r="D57" s="34" t="s">
        <v>1146</v>
      </c>
      <c r="E57" s="34"/>
      <c r="F57" s="34"/>
      <c r="G57" s="39">
        <v>2</v>
      </c>
      <c r="H57" s="38">
        <v>3</v>
      </c>
      <c r="I57" s="36" t="s">
        <v>3</v>
      </c>
      <c r="J57" s="36" t="s">
        <v>3</v>
      </c>
      <c r="K57" s="11">
        <v>7</v>
      </c>
    </row>
    <row r="58" spans="1:11" s="11" customFormat="1" ht="15" customHeight="1" x14ac:dyDescent="0.3">
      <c r="A58" s="790" t="s">
        <v>926</v>
      </c>
      <c r="B58" s="791"/>
      <c r="C58" s="791"/>
      <c r="D58" s="792"/>
      <c r="E58" s="637"/>
      <c r="F58" s="637"/>
      <c r="G58" s="292">
        <f>SUM(G39:G57)</f>
        <v>73</v>
      </c>
      <c r="H58" s="280">
        <f>SUM(H39:H57)</f>
        <v>55</v>
      </c>
      <c r="I58" s="315">
        <f>SUM(I39:I57)</f>
        <v>0</v>
      </c>
      <c r="J58" s="315">
        <f>SUM(J39:J57)</f>
        <v>0</v>
      </c>
    </row>
    <row r="59" spans="1:11" s="11" customFormat="1" ht="14.1" customHeight="1" x14ac:dyDescent="0.25">
      <c r="A59" s="344" t="s">
        <v>935</v>
      </c>
      <c r="B59" s="352"/>
      <c r="C59" s="352"/>
      <c r="D59" s="352"/>
      <c r="E59" s="633"/>
      <c r="F59" s="633"/>
      <c r="G59" s="779">
        <f>SUM(A50)</f>
        <v>3</v>
      </c>
      <c r="H59" s="780"/>
      <c r="I59" s="780"/>
      <c r="J59" s="781"/>
    </row>
    <row r="60" spans="1:11" s="11" customFormat="1" ht="15" customHeight="1" x14ac:dyDescent="0.25">
      <c r="A60" s="851" t="s">
        <v>933</v>
      </c>
      <c r="B60" s="851"/>
      <c r="C60" s="851"/>
      <c r="D60" s="851"/>
      <c r="E60" s="851"/>
      <c r="F60" s="851"/>
      <c r="G60" s="851"/>
      <c r="H60" s="851"/>
      <c r="I60" s="851"/>
      <c r="J60" s="851"/>
    </row>
    <row r="61" spans="1:11" s="11" customFormat="1" ht="15" customHeight="1" x14ac:dyDescent="0.25">
      <c r="A61" s="308" t="s">
        <v>3</v>
      </c>
      <c r="B61" s="297"/>
      <c r="C61" s="297"/>
      <c r="D61" s="298"/>
      <c r="E61" s="298"/>
      <c r="F61" s="298"/>
      <c r="G61" s="308" t="s">
        <v>3</v>
      </c>
      <c r="H61" s="308" t="s">
        <v>3</v>
      </c>
      <c r="I61" s="308" t="s">
        <v>3</v>
      </c>
      <c r="J61" s="308" t="s">
        <v>3</v>
      </c>
    </row>
    <row r="62" spans="1:11" s="11" customFormat="1" ht="15" customHeight="1" x14ac:dyDescent="0.3">
      <c r="A62" s="790" t="s">
        <v>926</v>
      </c>
      <c r="B62" s="791"/>
      <c r="C62" s="791"/>
      <c r="D62" s="792"/>
      <c r="E62" s="637"/>
      <c r="F62" s="637"/>
      <c r="G62" s="292">
        <f>SUM(G61)</f>
        <v>0</v>
      </c>
      <c r="H62" s="280">
        <f>SUM(H61)</f>
        <v>0</v>
      </c>
      <c r="I62" s="315">
        <f>SUM(I61)</f>
        <v>0</v>
      </c>
      <c r="J62" s="315">
        <f>SUM(J61)</f>
        <v>0</v>
      </c>
    </row>
    <row r="63" spans="1:11" s="11" customFormat="1" ht="14.1" customHeight="1" x14ac:dyDescent="0.25">
      <c r="A63" s="344" t="s">
        <v>935</v>
      </c>
      <c r="B63" s="352"/>
      <c r="C63" s="352"/>
      <c r="D63" s="352"/>
      <c r="E63" s="633"/>
      <c r="F63" s="633"/>
      <c r="G63" s="779">
        <f>SUM(A61)</f>
        <v>0</v>
      </c>
      <c r="H63" s="780"/>
      <c r="I63" s="780"/>
      <c r="J63" s="781"/>
    </row>
    <row r="64" spans="1:11" s="11" customFormat="1" ht="15" customHeight="1" x14ac:dyDescent="0.25">
      <c r="A64" s="851" t="s">
        <v>1137</v>
      </c>
      <c r="B64" s="851"/>
      <c r="C64" s="851"/>
      <c r="D64" s="851"/>
      <c r="E64" s="851"/>
      <c r="F64" s="851"/>
      <c r="G64" s="851"/>
      <c r="H64" s="851"/>
      <c r="I64" s="851"/>
      <c r="J64" s="851"/>
    </row>
    <row r="65" spans="1:10" s="11" customFormat="1" ht="15" customHeight="1" x14ac:dyDescent="0.3">
      <c r="A65" s="155">
        <v>1</v>
      </c>
      <c r="B65" s="64" t="s">
        <v>140</v>
      </c>
      <c r="C65" s="347" t="s">
        <v>705</v>
      </c>
      <c r="D65" s="34" t="s">
        <v>713</v>
      </c>
      <c r="E65" s="34"/>
      <c r="F65" s="34"/>
      <c r="G65" s="38">
        <v>6</v>
      </c>
      <c r="H65" s="38">
        <v>3</v>
      </c>
      <c r="I65" s="38" t="s">
        <v>3</v>
      </c>
      <c r="J65" s="38" t="s">
        <v>3</v>
      </c>
    </row>
    <row r="66" spans="1:10" s="11" customFormat="1" ht="15" customHeight="1" x14ac:dyDescent="0.3">
      <c r="A66" s="155">
        <v>2</v>
      </c>
      <c r="B66" s="64" t="s">
        <v>140</v>
      </c>
      <c r="C66" s="347" t="s">
        <v>696</v>
      </c>
      <c r="D66" s="34" t="s">
        <v>706</v>
      </c>
      <c r="E66" s="34"/>
      <c r="F66" s="34"/>
      <c r="G66" s="38">
        <v>39</v>
      </c>
      <c r="H66" s="38" t="s">
        <v>3</v>
      </c>
      <c r="I66" s="38" t="s">
        <v>3</v>
      </c>
      <c r="J66" s="38" t="s">
        <v>3</v>
      </c>
    </row>
    <row r="67" spans="1:10" s="11" customFormat="1" ht="15" customHeight="1" x14ac:dyDescent="0.3">
      <c r="A67" s="155">
        <v>3</v>
      </c>
      <c r="B67" s="216" t="s">
        <v>140</v>
      </c>
      <c r="C67" s="347" t="s">
        <v>874</v>
      </c>
      <c r="D67" s="34" t="s">
        <v>706</v>
      </c>
      <c r="E67" s="34"/>
      <c r="F67" s="34"/>
      <c r="G67" s="38">
        <v>39</v>
      </c>
      <c r="H67" s="38" t="s">
        <v>3</v>
      </c>
      <c r="I67" s="38" t="s">
        <v>3</v>
      </c>
      <c r="J67" s="38" t="s">
        <v>3</v>
      </c>
    </row>
    <row r="68" spans="1:10" s="11" customFormat="1" ht="15" customHeight="1" x14ac:dyDescent="0.3">
      <c r="A68" s="155">
        <v>4</v>
      </c>
      <c r="B68" s="216" t="s">
        <v>140</v>
      </c>
      <c r="C68" s="347" t="s">
        <v>875</v>
      </c>
      <c r="D68" s="34" t="s">
        <v>706</v>
      </c>
      <c r="E68" s="34"/>
      <c r="F68" s="34"/>
      <c r="G68" s="38">
        <v>44</v>
      </c>
      <c r="H68" s="38" t="s">
        <v>3</v>
      </c>
      <c r="I68" s="38" t="s">
        <v>3</v>
      </c>
      <c r="J68" s="38" t="s">
        <v>3</v>
      </c>
    </row>
    <row r="69" spans="1:10" s="11" customFormat="1" ht="15" customHeight="1" x14ac:dyDescent="0.3">
      <c r="A69" s="155">
        <v>5</v>
      </c>
      <c r="B69" s="608" t="s">
        <v>140</v>
      </c>
      <c r="C69" s="609" t="s">
        <v>1107</v>
      </c>
      <c r="D69" s="34" t="s">
        <v>1108</v>
      </c>
      <c r="E69" s="34"/>
      <c r="F69" s="34"/>
      <c r="G69" s="38">
        <v>45</v>
      </c>
      <c r="H69" s="38" t="s">
        <v>3</v>
      </c>
      <c r="I69" s="38" t="s">
        <v>3</v>
      </c>
      <c r="J69" s="38" t="s">
        <v>3</v>
      </c>
    </row>
    <row r="70" spans="1:10" s="11" customFormat="1" ht="15" customHeight="1" x14ac:dyDescent="0.3">
      <c r="A70" s="155">
        <v>6</v>
      </c>
      <c r="B70" s="64" t="s">
        <v>140</v>
      </c>
      <c r="C70" s="347" t="s">
        <v>771</v>
      </c>
      <c r="D70" s="34" t="s">
        <v>706</v>
      </c>
      <c r="E70" s="34"/>
      <c r="F70" s="34"/>
      <c r="G70" s="38">
        <v>116</v>
      </c>
      <c r="H70" s="38">
        <v>14</v>
      </c>
      <c r="I70" s="38" t="s">
        <v>3</v>
      </c>
      <c r="J70" s="38" t="s">
        <v>3</v>
      </c>
    </row>
    <row r="71" spans="1:10" s="11" customFormat="1" ht="15" customHeight="1" x14ac:dyDescent="0.3">
      <c r="A71" s="155">
        <v>7</v>
      </c>
      <c r="B71" s="679" t="s">
        <v>140</v>
      </c>
      <c r="C71" s="680" t="s">
        <v>1165</v>
      </c>
      <c r="D71" s="34" t="s">
        <v>1166</v>
      </c>
      <c r="E71" s="34"/>
      <c r="F71" s="34"/>
      <c r="G71" s="38">
        <v>65</v>
      </c>
      <c r="H71" s="38">
        <v>5</v>
      </c>
      <c r="I71" s="38" t="s">
        <v>3</v>
      </c>
      <c r="J71" s="38" t="s">
        <v>3</v>
      </c>
    </row>
    <row r="72" spans="1:10" s="11" customFormat="1" ht="15" customHeight="1" x14ac:dyDescent="0.3">
      <c r="A72" s="155">
        <v>8</v>
      </c>
      <c r="B72" s="64" t="s">
        <v>140</v>
      </c>
      <c r="C72" s="347" t="s">
        <v>695</v>
      </c>
      <c r="D72" s="34" t="s">
        <v>710</v>
      </c>
      <c r="E72" s="34"/>
      <c r="F72" s="34"/>
      <c r="G72" s="42">
        <v>12</v>
      </c>
      <c r="H72" s="42" t="s">
        <v>3</v>
      </c>
      <c r="I72" s="38" t="s">
        <v>3</v>
      </c>
      <c r="J72" s="38" t="s">
        <v>3</v>
      </c>
    </row>
    <row r="73" spans="1:10" s="11" customFormat="1" ht="15" customHeight="1" x14ac:dyDescent="0.3">
      <c r="A73" s="155">
        <v>9</v>
      </c>
      <c r="B73" s="64" t="s">
        <v>140</v>
      </c>
      <c r="C73" s="347" t="s">
        <v>853</v>
      </c>
      <c r="D73" s="34" t="s">
        <v>706</v>
      </c>
      <c r="E73" s="34"/>
      <c r="F73" s="34"/>
      <c r="G73" s="39">
        <v>9</v>
      </c>
      <c r="H73" s="38" t="s">
        <v>3</v>
      </c>
      <c r="I73" s="36" t="s">
        <v>3</v>
      </c>
      <c r="J73" s="36" t="s">
        <v>3</v>
      </c>
    </row>
    <row r="74" spans="1:10" s="11" customFormat="1" ht="15" customHeight="1" x14ac:dyDescent="0.3">
      <c r="A74" s="155">
        <v>10</v>
      </c>
      <c r="B74" s="103" t="s">
        <v>140</v>
      </c>
      <c r="C74" s="347" t="s">
        <v>818</v>
      </c>
      <c r="D74" s="34" t="s">
        <v>706</v>
      </c>
      <c r="E74" s="34"/>
      <c r="F74" s="34"/>
      <c r="G74" s="38">
        <v>41</v>
      </c>
      <c r="H74" s="38">
        <v>3</v>
      </c>
      <c r="I74" s="38" t="s">
        <v>3</v>
      </c>
      <c r="J74" s="38" t="s">
        <v>3</v>
      </c>
    </row>
    <row r="75" spans="1:10" s="11" customFormat="1" ht="15" customHeight="1" x14ac:dyDescent="0.3">
      <c r="A75" s="155">
        <v>11</v>
      </c>
      <c r="B75" s="103" t="s">
        <v>140</v>
      </c>
      <c r="C75" s="347" t="s">
        <v>894</v>
      </c>
      <c r="D75" s="34" t="s">
        <v>896</v>
      </c>
      <c r="E75" s="34"/>
      <c r="F75" s="34"/>
      <c r="G75" s="38">
        <v>39</v>
      </c>
      <c r="H75" s="38">
        <v>1</v>
      </c>
      <c r="I75" s="38" t="s">
        <v>3</v>
      </c>
      <c r="J75" s="38" t="s">
        <v>3</v>
      </c>
    </row>
    <row r="76" spans="1:10" s="11" customFormat="1" ht="15" customHeight="1" x14ac:dyDescent="0.3">
      <c r="A76" s="155">
        <v>12</v>
      </c>
      <c r="B76" s="607" t="s">
        <v>140</v>
      </c>
      <c r="C76" s="153" t="s">
        <v>1099</v>
      </c>
      <c r="D76" s="95" t="s">
        <v>1100</v>
      </c>
      <c r="E76" s="95"/>
      <c r="F76" s="95"/>
      <c r="G76" s="96">
        <v>51</v>
      </c>
      <c r="H76" s="96">
        <v>12</v>
      </c>
      <c r="I76" s="38" t="s">
        <v>3</v>
      </c>
      <c r="J76" s="38" t="s">
        <v>3</v>
      </c>
    </row>
    <row r="77" spans="1:10" s="11" customFormat="1" ht="15" customHeight="1" x14ac:dyDescent="0.3">
      <c r="A77" s="155">
        <v>13</v>
      </c>
      <c r="B77" s="152" t="s">
        <v>140</v>
      </c>
      <c r="C77" s="153" t="s">
        <v>965</v>
      </c>
      <c r="D77" s="519" t="s">
        <v>966</v>
      </c>
      <c r="E77" s="519"/>
      <c r="F77" s="519"/>
      <c r="G77" s="96">
        <v>3</v>
      </c>
      <c r="H77" s="96">
        <v>1</v>
      </c>
      <c r="I77" s="96" t="s">
        <v>3</v>
      </c>
      <c r="J77" s="96" t="s">
        <v>3</v>
      </c>
    </row>
    <row r="78" spans="1:10" ht="15" customHeight="1" x14ac:dyDescent="0.3">
      <c r="A78" s="155">
        <v>14</v>
      </c>
      <c r="B78" s="152" t="s">
        <v>140</v>
      </c>
      <c r="C78" s="153" t="s">
        <v>692</v>
      </c>
      <c r="D78" s="95" t="s">
        <v>707</v>
      </c>
      <c r="E78" s="95"/>
      <c r="F78" s="95"/>
      <c r="G78" s="96">
        <v>11</v>
      </c>
      <c r="H78" s="96" t="s">
        <v>3</v>
      </c>
      <c r="I78" s="96" t="s">
        <v>3</v>
      </c>
      <c r="J78" s="96" t="s">
        <v>3</v>
      </c>
    </row>
    <row r="79" spans="1:10" s="5" customFormat="1" ht="15" customHeight="1" x14ac:dyDescent="0.3">
      <c r="A79" s="155">
        <v>15</v>
      </c>
      <c r="B79" s="166" t="s">
        <v>140</v>
      </c>
      <c r="C79" s="711" t="s">
        <v>1184</v>
      </c>
      <c r="D79" s="169" t="s">
        <v>1185</v>
      </c>
      <c r="E79" s="712"/>
      <c r="F79" s="712"/>
      <c r="G79" s="88">
        <v>65</v>
      </c>
      <c r="H79" s="88">
        <v>9</v>
      </c>
      <c r="I79" s="88" t="s">
        <v>3</v>
      </c>
      <c r="J79" s="88" t="s">
        <v>3</v>
      </c>
    </row>
    <row r="80" spans="1:10" s="11" customFormat="1" ht="15" customHeight="1" x14ac:dyDescent="0.3">
      <c r="A80" s="790" t="s">
        <v>926</v>
      </c>
      <c r="B80" s="791"/>
      <c r="C80" s="791"/>
      <c r="D80" s="792"/>
      <c r="E80" s="637"/>
      <c r="F80" s="637"/>
      <c r="G80" s="292">
        <f>SUM(G65:G79)</f>
        <v>585</v>
      </c>
      <c r="H80" s="280">
        <f>SUM(H65:H79)</f>
        <v>48</v>
      </c>
      <c r="I80" s="315">
        <f>SUM(I65:I78)</f>
        <v>0</v>
      </c>
      <c r="J80" s="315">
        <f>SUM(J65:J78)</f>
        <v>0</v>
      </c>
    </row>
    <row r="81" spans="1:10" s="11" customFormat="1" ht="14.1" customHeight="1" x14ac:dyDescent="0.25">
      <c r="A81" s="344" t="s">
        <v>935</v>
      </c>
      <c r="B81" s="352"/>
      <c r="C81" s="352"/>
      <c r="D81" s="352"/>
      <c r="E81" s="633"/>
      <c r="F81" s="633"/>
      <c r="G81" s="779">
        <f>SUM(A79)</f>
        <v>15</v>
      </c>
      <c r="H81" s="780"/>
      <c r="I81" s="780"/>
      <c r="J81" s="781"/>
    </row>
    <row r="82" spans="1:10" s="5" customFormat="1" ht="18" customHeight="1" x14ac:dyDescent="0.25">
      <c r="A82" s="374" t="s">
        <v>937</v>
      </c>
      <c r="B82" s="375"/>
      <c r="C82" s="375"/>
      <c r="D82" s="376"/>
      <c r="E82" s="376"/>
      <c r="F82" s="376"/>
      <c r="G82" s="377">
        <f>SUM(G16,G22,G27,G32,G36,G58,G62,G80)</f>
        <v>1602</v>
      </c>
      <c r="H82" s="377">
        <f>SUM(H16,H22,H27,H32,H36,H58,H62,H80)</f>
        <v>184</v>
      </c>
      <c r="I82" s="378">
        <f>SUM(I16,I22,I27,I32,I36,I58,I62,I80)</f>
        <v>0</v>
      </c>
      <c r="J82" s="377">
        <f>SUM(J16,J22,J27,J32,J36,J58,J62,J80)</f>
        <v>0</v>
      </c>
    </row>
    <row r="83" spans="1:10" s="11" customFormat="1" ht="14.1" customHeight="1" x14ac:dyDescent="0.25">
      <c r="A83" s="363" t="s">
        <v>936</v>
      </c>
      <c r="B83" s="379"/>
      <c r="C83" s="379"/>
      <c r="D83" s="379"/>
      <c r="E83" s="638"/>
      <c r="F83" s="638"/>
      <c r="G83" s="782">
        <f>SUM(G17,G23,G28,G33,G37,G59,G63,G81)</f>
        <v>31</v>
      </c>
      <c r="H83" s="783"/>
      <c r="I83" s="783"/>
      <c r="J83" s="784"/>
    </row>
    <row r="85" spans="1:10" x14ac:dyDescent="0.25">
      <c r="C85" s="853"/>
      <c r="D85" s="853"/>
      <c r="E85" s="853"/>
      <c r="F85" s="853"/>
      <c r="G85" s="853"/>
    </row>
    <row r="86" spans="1:10" x14ac:dyDescent="0.25">
      <c r="C86" s="859"/>
      <c r="D86" s="859"/>
      <c r="E86" s="859"/>
      <c r="F86" s="859"/>
      <c r="G86" s="859"/>
    </row>
  </sheetData>
  <sortState ref="C9:I37">
    <sortCondition ref="C8"/>
  </sortState>
  <customSheetViews>
    <customSheetView guid="{B2785F94-002E-4A39-B1EF-780055BD09FA}" showPageBreaks="1" printArea="1" hiddenColumns="1" topLeftCell="B1">
      <selection activeCell="F28" sqref="F28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1"/>
    </customSheetView>
    <customSheetView guid="{53F3DFFE-EB8C-4D39-98E9-455D6F7EBB30}" showPageBreaks="1" printArea="1" hiddenColumns="1" topLeftCell="B1">
      <selection activeCell="F28" sqref="F28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A302746B-BA98-48BE-9C62-CB1B6E938D4D}" showPageBreaks="1" printArea="1" hiddenColumns="1" topLeftCell="B6">
      <selection activeCell="F16" sqref="F16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3"/>
    </customSheetView>
  </customSheetViews>
  <mergeCells count="34">
    <mergeCell ref="E3:E6"/>
    <mergeCell ref="F3:F6"/>
    <mergeCell ref="G17:J17"/>
    <mergeCell ref="G23:J23"/>
    <mergeCell ref="G28:J28"/>
    <mergeCell ref="G33:J33"/>
    <mergeCell ref="G37:J37"/>
    <mergeCell ref="A38:J38"/>
    <mergeCell ref="G81:J81"/>
    <mergeCell ref="A39:A46"/>
    <mergeCell ref="A50:A57"/>
    <mergeCell ref="G83:J83"/>
    <mergeCell ref="A58:D58"/>
    <mergeCell ref="A60:J60"/>
    <mergeCell ref="A62:D62"/>
    <mergeCell ref="A64:J64"/>
    <mergeCell ref="G59:J59"/>
    <mergeCell ref="G63:J63"/>
    <mergeCell ref="A9:A10"/>
    <mergeCell ref="A1:J1"/>
    <mergeCell ref="C85:G85"/>
    <mergeCell ref="C86:G86"/>
    <mergeCell ref="B3:C6"/>
    <mergeCell ref="G3:H6"/>
    <mergeCell ref="I3:J6"/>
    <mergeCell ref="B7:C7"/>
    <mergeCell ref="A3:A6"/>
    <mergeCell ref="A22:D22"/>
    <mergeCell ref="A27:D27"/>
    <mergeCell ref="A29:J29"/>
    <mergeCell ref="A32:D32"/>
    <mergeCell ref="A34:J34"/>
    <mergeCell ref="A36:D36"/>
    <mergeCell ref="A80:D80"/>
  </mergeCells>
  <pageMargins left="0.70866141732283472" right="0.70866141732283472" top="0.74803149606299213" bottom="0.74803149606299213" header="0.31496062992125984" footer="0.31496062992125984"/>
  <pageSetup paperSize="9" scale="72" orientation="landscape" horizontalDpi="4294967293" verticalDpi="200"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7" tint="0.39997558519241921"/>
  </sheetPr>
  <dimension ref="A1:R45"/>
  <sheetViews>
    <sheetView view="pageBreakPreview" topLeftCell="A16" zoomScaleNormal="70" zoomScaleSheetLayoutView="100" workbookViewId="0">
      <selection activeCell="C16" sqref="C16"/>
    </sheetView>
  </sheetViews>
  <sheetFormatPr defaultColWidth="9.140625" defaultRowHeight="15" x14ac:dyDescent="0.25"/>
  <cols>
    <col min="1" max="1" width="5.5703125" style="5" customWidth="1"/>
    <col min="2" max="2" width="2.85546875" style="5" customWidth="1"/>
    <col min="3" max="3" width="39" style="5" customWidth="1"/>
    <col min="4" max="4" width="46.28515625" style="5" customWidth="1"/>
    <col min="5" max="6" width="24.42578125" style="5" customWidth="1"/>
    <col min="7" max="10" width="7.7109375" style="5" customWidth="1"/>
    <col min="11" max="16384" width="9.140625" style="5"/>
  </cols>
  <sheetData>
    <row r="1" spans="1:18" ht="20.25" x14ac:dyDescent="0.25">
      <c r="A1" s="852" t="s">
        <v>800</v>
      </c>
      <c r="B1" s="852"/>
      <c r="C1" s="852"/>
      <c r="D1" s="852"/>
      <c r="E1" s="852"/>
      <c r="F1" s="852"/>
      <c r="G1" s="852"/>
      <c r="H1" s="852"/>
      <c r="I1" s="852"/>
      <c r="J1" s="852"/>
    </row>
    <row r="2" spans="1:18" x14ac:dyDescent="0.25">
      <c r="A2" s="1"/>
      <c r="B2" s="2"/>
      <c r="C2" s="3"/>
      <c r="D2" s="3"/>
      <c r="E2" s="3"/>
      <c r="F2" s="3"/>
      <c r="G2" s="3"/>
      <c r="H2" s="3"/>
      <c r="I2" s="3"/>
      <c r="J2" s="3"/>
    </row>
    <row r="3" spans="1:18" ht="15" customHeight="1" x14ac:dyDescent="0.3">
      <c r="A3" s="380"/>
      <c r="B3" s="839" t="s">
        <v>1206</v>
      </c>
      <c r="C3" s="840"/>
      <c r="D3" s="381"/>
      <c r="E3" s="817" t="s">
        <v>1156</v>
      </c>
      <c r="F3" s="817" t="s">
        <v>1157</v>
      </c>
      <c r="G3" s="843" t="s">
        <v>143</v>
      </c>
      <c r="H3" s="844"/>
      <c r="I3" s="843" t="s">
        <v>144</v>
      </c>
      <c r="J3" s="844"/>
    </row>
    <row r="4" spans="1:18" ht="15" customHeight="1" x14ac:dyDescent="0.3">
      <c r="A4" s="389"/>
      <c r="B4" s="841"/>
      <c r="C4" s="842"/>
      <c r="D4" s="382" t="s">
        <v>6</v>
      </c>
      <c r="E4" s="818"/>
      <c r="F4" s="818"/>
      <c r="G4" s="845"/>
      <c r="H4" s="846"/>
      <c r="I4" s="845"/>
      <c r="J4" s="846"/>
    </row>
    <row r="5" spans="1:18" ht="15" customHeight="1" x14ac:dyDescent="0.3">
      <c r="A5" s="390" t="s">
        <v>5</v>
      </c>
      <c r="B5" s="841"/>
      <c r="C5" s="842"/>
      <c r="D5" s="383" t="s">
        <v>7</v>
      </c>
      <c r="E5" s="818"/>
      <c r="F5" s="818"/>
      <c r="G5" s="845"/>
      <c r="H5" s="846"/>
      <c r="I5" s="845"/>
      <c r="J5" s="846"/>
    </row>
    <row r="6" spans="1:18" ht="15" customHeight="1" x14ac:dyDescent="0.3">
      <c r="A6" s="384"/>
      <c r="B6" s="841"/>
      <c r="C6" s="842"/>
      <c r="D6" s="385"/>
      <c r="E6" s="818"/>
      <c r="F6" s="818"/>
      <c r="G6" s="845"/>
      <c r="H6" s="846"/>
      <c r="I6" s="845"/>
      <c r="J6" s="846"/>
    </row>
    <row r="7" spans="1:18" ht="15" customHeight="1" x14ac:dyDescent="0.3">
      <c r="A7" s="386"/>
      <c r="B7" s="806"/>
      <c r="C7" s="807"/>
      <c r="D7" s="386"/>
      <c r="E7" s="386"/>
      <c r="F7" s="386"/>
      <c r="G7" s="386" t="s">
        <v>1</v>
      </c>
      <c r="H7" s="386" t="s">
        <v>2</v>
      </c>
      <c r="I7" s="373" t="s">
        <v>1</v>
      </c>
      <c r="J7" s="410" t="s">
        <v>2</v>
      </c>
    </row>
    <row r="8" spans="1:18" ht="15" customHeight="1" x14ac:dyDescent="0.25">
      <c r="A8" s="363" t="s">
        <v>927</v>
      </c>
      <c r="B8" s="364"/>
      <c r="C8" s="364"/>
      <c r="D8" s="364"/>
      <c r="E8" s="364"/>
      <c r="F8" s="364"/>
      <c r="G8" s="365"/>
      <c r="H8" s="365"/>
      <c r="I8" s="365"/>
      <c r="J8" s="366"/>
    </row>
    <row r="9" spans="1:18" s="11" customFormat="1" ht="15" customHeight="1" x14ac:dyDescent="0.3">
      <c r="A9" s="31">
        <v>1</v>
      </c>
      <c r="B9" s="32" t="s">
        <v>140</v>
      </c>
      <c r="C9" s="171" t="s">
        <v>724</v>
      </c>
      <c r="D9" s="172" t="s">
        <v>726</v>
      </c>
      <c r="E9" s="172"/>
      <c r="F9" s="172"/>
      <c r="G9" s="39">
        <v>31</v>
      </c>
      <c r="H9" s="38">
        <v>4</v>
      </c>
      <c r="I9" s="37" t="s">
        <v>3</v>
      </c>
      <c r="J9" s="37" t="s">
        <v>3</v>
      </c>
    </row>
    <row r="10" spans="1:18" s="11" customFormat="1" ht="15" customHeight="1" x14ac:dyDescent="0.25">
      <c r="A10" s="83">
        <v>2</v>
      </c>
      <c r="B10" s="84" t="s">
        <v>140</v>
      </c>
      <c r="C10" s="264" t="s">
        <v>725</v>
      </c>
      <c r="D10" s="265" t="s">
        <v>726</v>
      </c>
      <c r="E10" s="265"/>
      <c r="F10" s="265"/>
      <c r="G10" s="266">
        <v>110</v>
      </c>
      <c r="H10" s="267">
        <v>20</v>
      </c>
      <c r="I10" s="268" t="s">
        <v>3</v>
      </c>
      <c r="J10" s="269" t="s">
        <v>3</v>
      </c>
    </row>
    <row r="11" spans="1:18" ht="15" customHeight="1" x14ac:dyDescent="0.25">
      <c r="A11" s="324" t="s">
        <v>926</v>
      </c>
      <c r="B11" s="317"/>
      <c r="C11" s="317"/>
      <c r="D11" s="317"/>
      <c r="E11" s="317"/>
      <c r="F11" s="317"/>
      <c r="G11" s="342">
        <f>SUM(G9:G10)</f>
        <v>141</v>
      </c>
      <c r="H11" s="342">
        <f>SUM(H9:H10)</f>
        <v>24</v>
      </c>
      <c r="I11" s="342">
        <f>SUM(I9:I10)</f>
        <v>0</v>
      </c>
      <c r="J11" s="342">
        <f>SUM(J9:J10)</f>
        <v>0</v>
      </c>
    </row>
    <row r="12" spans="1:18" s="11" customFormat="1" ht="14.1" customHeight="1" x14ac:dyDescent="0.25">
      <c r="A12" s="344" t="s">
        <v>935</v>
      </c>
      <c r="B12" s="352"/>
      <c r="C12" s="352"/>
      <c r="D12" s="352"/>
      <c r="E12" s="633"/>
      <c r="F12" s="633"/>
      <c r="G12" s="779">
        <f>SUM(A10)</f>
        <v>2</v>
      </c>
      <c r="H12" s="780"/>
      <c r="I12" s="780"/>
      <c r="J12" s="781"/>
    </row>
    <row r="13" spans="1:18" ht="15" customHeight="1" x14ac:dyDescent="0.25">
      <c r="A13" s="363" t="s">
        <v>928</v>
      </c>
      <c r="B13" s="364"/>
      <c r="C13" s="364"/>
      <c r="D13" s="364"/>
      <c r="E13" s="364"/>
      <c r="F13" s="364"/>
      <c r="G13" s="365"/>
      <c r="H13" s="365"/>
      <c r="I13" s="365"/>
      <c r="J13" s="366"/>
    </row>
    <row r="14" spans="1:18" ht="15" customHeight="1" x14ac:dyDescent="0.3">
      <c r="A14" s="258" t="s">
        <v>3</v>
      </c>
      <c r="B14" s="250"/>
      <c r="C14" s="257"/>
      <c r="D14" s="251"/>
      <c r="E14" s="251"/>
      <c r="F14" s="251"/>
      <c r="G14" s="258" t="s">
        <v>3</v>
      </c>
      <c r="H14" s="259" t="s">
        <v>3</v>
      </c>
      <c r="I14" s="260" t="s">
        <v>3</v>
      </c>
      <c r="J14" s="259" t="s">
        <v>3</v>
      </c>
      <c r="K14" s="12"/>
      <c r="L14" s="12"/>
      <c r="M14" s="12"/>
      <c r="N14" s="12"/>
      <c r="O14" s="12"/>
      <c r="P14" s="12"/>
      <c r="Q14" s="12"/>
      <c r="R14" s="12"/>
    </row>
    <row r="15" spans="1:18" s="11" customFormat="1" ht="15" customHeight="1" x14ac:dyDescent="0.3">
      <c r="A15" s="790" t="s">
        <v>926</v>
      </c>
      <c r="B15" s="791"/>
      <c r="C15" s="791"/>
      <c r="D15" s="792"/>
      <c r="E15" s="637"/>
      <c r="F15" s="637"/>
      <c r="G15" s="292">
        <f>SUM(G14:G14)</f>
        <v>0</v>
      </c>
      <c r="H15" s="280">
        <f>SUM(H14:H14)</f>
        <v>0</v>
      </c>
      <c r="I15" s="315">
        <f>SUM(I14:I14)</f>
        <v>0</v>
      </c>
      <c r="J15" s="315">
        <f>SUM(J14:J14)</f>
        <v>0</v>
      </c>
    </row>
    <row r="16" spans="1:18" s="11" customFormat="1" ht="14.1" customHeight="1" x14ac:dyDescent="0.25">
      <c r="A16" s="344" t="s">
        <v>935</v>
      </c>
      <c r="B16" s="352"/>
      <c r="C16" s="352"/>
      <c r="D16" s="352"/>
      <c r="E16" s="633"/>
      <c r="F16" s="633"/>
      <c r="G16" s="779">
        <f>SUM(A14)</f>
        <v>0</v>
      </c>
      <c r="H16" s="780"/>
      <c r="I16" s="780"/>
      <c r="J16" s="781"/>
    </row>
    <row r="17" spans="1:10" s="11" customFormat="1" ht="15" customHeight="1" x14ac:dyDescent="0.25">
      <c r="A17" s="363" t="s">
        <v>929</v>
      </c>
      <c r="B17" s="364"/>
      <c r="C17" s="364"/>
      <c r="D17" s="364"/>
      <c r="E17" s="364"/>
      <c r="F17" s="364"/>
      <c r="G17" s="365"/>
      <c r="H17" s="365"/>
      <c r="I17" s="365"/>
      <c r="J17" s="366"/>
    </row>
    <row r="18" spans="1:10" s="11" customFormat="1" ht="15" customHeight="1" x14ac:dyDescent="0.25">
      <c r="A18" s="130" t="s">
        <v>3</v>
      </c>
      <c r="B18" s="218"/>
      <c r="C18" s="133"/>
      <c r="D18" s="124"/>
      <c r="E18" s="124"/>
      <c r="F18" s="124"/>
      <c r="G18" s="129" t="s">
        <v>3</v>
      </c>
      <c r="H18" s="226" t="s">
        <v>3</v>
      </c>
      <c r="I18" s="226" t="s">
        <v>3</v>
      </c>
      <c r="J18" s="226" t="s">
        <v>3</v>
      </c>
    </row>
    <row r="19" spans="1:10" s="11" customFormat="1" ht="15" customHeight="1" x14ac:dyDescent="0.3">
      <c r="A19" s="790" t="s">
        <v>926</v>
      </c>
      <c r="B19" s="791"/>
      <c r="C19" s="791"/>
      <c r="D19" s="792"/>
      <c r="E19" s="637"/>
      <c r="F19" s="637"/>
      <c r="G19" s="292">
        <f>SUM(G17:G18)</f>
        <v>0</v>
      </c>
      <c r="H19" s="280">
        <f>SUM(H17:H18)</f>
        <v>0</v>
      </c>
      <c r="I19" s="315">
        <f>SUM(I17:I18)</f>
        <v>0</v>
      </c>
      <c r="J19" s="315">
        <f>SUM(J17:J18)</f>
        <v>0</v>
      </c>
    </row>
    <row r="20" spans="1:10" s="11" customFormat="1" ht="14.1" customHeight="1" x14ac:dyDescent="0.25">
      <c r="A20" s="344" t="s">
        <v>935</v>
      </c>
      <c r="B20" s="352"/>
      <c r="C20" s="352"/>
      <c r="D20" s="352"/>
      <c r="E20" s="633"/>
      <c r="F20" s="633"/>
      <c r="G20" s="779">
        <f>SUM(A18)</f>
        <v>0</v>
      </c>
      <c r="H20" s="780"/>
      <c r="I20" s="780"/>
      <c r="J20" s="781"/>
    </row>
    <row r="21" spans="1:10" s="11" customFormat="1" ht="15" customHeight="1" x14ac:dyDescent="0.25">
      <c r="A21" s="851" t="s">
        <v>930</v>
      </c>
      <c r="B21" s="851"/>
      <c r="C21" s="851"/>
      <c r="D21" s="851"/>
      <c r="E21" s="851"/>
      <c r="F21" s="851"/>
      <c r="G21" s="851"/>
      <c r="H21" s="851"/>
      <c r="I21" s="851"/>
      <c r="J21" s="851"/>
    </row>
    <row r="22" spans="1:10" s="11" customFormat="1" ht="15" customHeight="1" x14ac:dyDescent="0.3">
      <c r="A22" s="130" t="s">
        <v>3</v>
      </c>
      <c r="B22" s="103"/>
      <c r="C22" s="33"/>
      <c r="D22" s="34"/>
      <c r="E22" s="34"/>
      <c r="F22" s="34"/>
      <c r="G22" s="35" t="s">
        <v>3</v>
      </c>
      <c r="H22" s="38" t="s">
        <v>3</v>
      </c>
      <c r="I22" s="40" t="s">
        <v>3</v>
      </c>
      <c r="J22" s="40" t="s">
        <v>3</v>
      </c>
    </row>
    <row r="23" spans="1:10" s="11" customFormat="1" ht="15" customHeight="1" x14ac:dyDescent="0.3">
      <c r="A23" s="790" t="s">
        <v>926</v>
      </c>
      <c r="B23" s="791"/>
      <c r="C23" s="791"/>
      <c r="D23" s="792"/>
      <c r="E23" s="637"/>
      <c r="F23" s="637"/>
      <c r="G23" s="292">
        <f t="shared" ref="G23:J23" si="0">SUM(G22)</f>
        <v>0</v>
      </c>
      <c r="H23" s="280">
        <f t="shared" si="0"/>
        <v>0</v>
      </c>
      <c r="I23" s="315">
        <f t="shared" si="0"/>
        <v>0</v>
      </c>
      <c r="J23" s="315">
        <f t="shared" si="0"/>
        <v>0</v>
      </c>
    </row>
    <row r="24" spans="1:10" s="11" customFormat="1" ht="14.1" customHeight="1" x14ac:dyDescent="0.25">
      <c r="A24" s="344" t="s">
        <v>935</v>
      </c>
      <c r="B24" s="352"/>
      <c r="C24" s="352"/>
      <c r="D24" s="352"/>
      <c r="E24" s="633"/>
      <c r="F24" s="633"/>
      <c r="G24" s="779">
        <f>SUM(A22)</f>
        <v>0</v>
      </c>
      <c r="H24" s="780"/>
      <c r="I24" s="780"/>
      <c r="J24" s="781"/>
    </row>
    <row r="25" spans="1:10" s="11" customFormat="1" ht="15" customHeight="1" x14ac:dyDescent="0.25">
      <c r="A25" s="851" t="s">
        <v>931</v>
      </c>
      <c r="B25" s="851"/>
      <c r="C25" s="851"/>
      <c r="D25" s="851"/>
      <c r="E25" s="851"/>
      <c r="F25" s="851"/>
      <c r="G25" s="851"/>
      <c r="H25" s="851"/>
      <c r="I25" s="851"/>
      <c r="J25" s="851"/>
    </row>
    <row r="26" spans="1:10" s="11" customFormat="1" ht="15" customHeight="1" x14ac:dyDescent="0.3">
      <c r="A26" s="130" t="s">
        <v>3</v>
      </c>
      <c r="B26" s="218"/>
      <c r="C26" s="220"/>
      <c r="D26" s="124"/>
      <c r="E26" s="124"/>
      <c r="F26" s="124"/>
      <c r="G26" s="125" t="s">
        <v>3</v>
      </c>
      <c r="H26" s="126" t="s">
        <v>3</v>
      </c>
      <c r="I26" s="126" t="s">
        <v>3</v>
      </c>
      <c r="J26" s="126" t="s">
        <v>3</v>
      </c>
    </row>
    <row r="27" spans="1:10" s="11" customFormat="1" ht="15" customHeight="1" x14ac:dyDescent="0.3">
      <c r="A27" s="790" t="s">
        <v>926</v>
      </c>
      <c r="B27" s="791"/>
      <c r="C27" s="791"/>
      <c r="D27" s="792"/>
      <c r="E27" s="637"/>
      <c r="F27" s="637"/>
      <c r="G27" s="292">
        <f>SUM(G26)</f>
        <v>0</v>
      </c>
      <c r="H27" s="280">
        <f>SUM(H26)</f>
        <v>0</v>
      </c>
      <c r="I27" s="319">
        <f>SUM(I26)</f>
        <v>0</v>
      </c>
      <c r="J27" s="319">
        <f>SUM(J26)</f>
        <v>0</v>
      </c>
    </row>
    <row r="28" spans="1:10" s="11" customFormat="1" ht="14.1" customHeight="1" x14ac:dyDescent="0.25">
      <c r="A28" s="344" t="s">
        <v>935</v>
      </c>
      <c r="B28" s="352"/>
      <c r="C28" s="352"/>
      <c r="D28" s="352"/>
      <c r="E28" s="633"/>
      <c r="F28" s="633"/>
      <c r="G28" s="779">
        <f>SUM(A26)</f>
        <v>0</v>
      </c>
      <c r="H28" s="780"/>
      <c r="I28" s="780"/>
      <c r="J28" s="781"/>
    </row>
    <row r="29" spans="1:10" s="11" customFormat="1" ht="15" customHeight="1" x14ac:dyDescent="0.25">
      <c r="A29" s="851" t="s">
        <v>932</v>
      </c>
      <c r="B29" s="851"/>
      <c r="C29" s="851"/>
      <c r="D29" s="851"/>
      <c r="E29" s="851"/>
      <c r="F29" s="851"/>
      <c r="G29" s="851"/>
      <c r="H29" s="851"/>
      <c r="I29" s="851"/>
      <c r="J29" s="851"/>
    </row>
    <row r="30" spans="1:10" s="12" customFormat="1" ht="15" customHeight="1" x14ac:dyDescent="0.3">
      <c r="A30" s="130" t="s">
        <v>3</v>
      </c>
      <c r="B30" s="321"/>
      <c r="C30" s="322"/>
      <c r="D30" s="124"/>
      <c r="E30" s="124"/>
      <c r="F30" s="124"/>
      <c r="G30" s="125" t="s">
        <v>3</v>
      </c>
      <c r="H30" s="126" t="s">
        <v>3</v>
      </c>
      <c r="I30" s="128" t="s">
        <v>3</v>
      </c>
      <c r="J30" s="128" t="s">
        <v>3</v>
      </c>
    </row>
    <row r="31" spans="1:10" s="11" customFormat="1" ht="15" customHeight="1" x14ac:dyDescent="0.3">
      <c r="A31" s="790" t="s">
        <v>926</v>
      </c>
      <c r="B31" s="791"/>
      <c r="C31" s="791"/>
      <c r="D31" s="792"/>
      <c r="E31" s="637"/>
      <c r="F31" s="637"/>
      <c r="G31" s="292">
        <f t="shared" ref="G31:J31" si="1">SUM(G27)</f>
        <v>0</v>
      </c>
      <c r="H31" s="280">
        <f t="shared" si="1"/>
        <v>0</v>
      </c>
      <c r="I31" s="315">
        <f t="shared" si="1"/>
        <v>0</v>
      </c>
      <c r="J31" s="315">
        <f t="shared" si="1"/>
        <v>0</v>
      </c>
    </row>
    <row r="32" spans="1:10" s="11" customFormat="1" ht="14.1" customHeight="1" x14ac:dyDescent="0.25">
      <c r="A32" s="344" t="s">
        <v>935</v>
      </c>
      <c r="B32" s="352"/>
      <c r="C32" s="352"/>
      <c r="D32" s="352"/>
      <c r="E32" s="633"/>
      <c r="F32" s="633"/>
      <c r="G32" s="779">
        <f>SUM(A30)</f>
        <v>0</v>
      </c>
      <c r="H32" s="780"/>
      <c r="I32" s="780"/>
      <c r="J32" s="781"/>
    </row>
    <row r="33" spans="1:10" s="11" customFormat="1" ht="15" customHeight="1" x14ac:dyDescent="0.25">
      <c r="A33" s="851" t="s">
        <v>933</v>
      </c>
      <c r="B33" s="851"/>
      <c r="C33" s="851"/>
      <c r="D33" s="851"/>
      <c r="E33" s="851"/>
      <c r="F33" s="851"/>
      <c r="G33" s="851"/>
      <c r="H33" s="851"/>
      <c r="I33" s="851"/>
      <c r="J33" s="851"/>
    </row>
    <row r="34" spans="1:10" s="11" customFormat="1" ht="15" customHeight="1" x14ac:dyDescent="0.25">
      <c r="A34" s="308" t="s">
        <v>3</v>
      </c>
      <c r="B34" s="297"/>
      <c r="C34" s="297"/>
      <c r="D34" s="298"/>
      <c r="E34" s="298"/>
      <c r="F34" s="298"/>
      <c r="G34" s="308" t="s">
        <v>3</v>
      </c>
      <c r="H34" s="308" t="s">
        <v>3</v>
      </c>
      <c r="I34" s="308" t="s">
        <v>3</v>
      </c>
      <c r="J34" s="308" t="s">
        <v>3</v>
      </c>
    </row>
    <row r="35" spans="1:10" s="11" customFormat="1" ht="15" customHeight="1" x14ac:dyDescent="0.3">
      <c r="A35" s="790" t="s">
        <v>926</v>
      </c>
      <c r="B35" s="791"/>
      <c r="C35" s="791"/>
      <c r="D35" s="792"/>
      <c r="E35" s="637"/>
      <c r="F35" s="637"/>
      <c r="G35" s="292">
        <f>SUM(G34)</f>
        <v>0</v>
      </c>
      <c r="H35" s="280">
        <f>SUM(H34)</f>
        <v>0</v>
      </c>
      <c r="I35" s="315">
        <f>SUM(I34)</f>
        <v>0</v>
      </c>
      <c r="J35" s="315">
        <f>SUM(J34)</f>
        <v>0</v>
      </c>
    </row>
    <row r="36" spans="1:10" s="11" customFormat="1" ht="14.1" customHeight="1" x14ac:dyDescent="0.25">
      <c r="A36" s="344" t="s">
        <v>935</v>
      </c>
      <c r="B36" s="352"/>
      <c r="C36" s="352"/>
      <c r="D36" s="352"/>
      <c r="E36" s="633"/>
      <c r="F36" s="633"/>
      <c r="G36" s="779">
        <f>SUM(A34)</f>
        <v>0</v>
      </c>
      <c r="H36" s="780"/>
      <c r="I36" s="780"/>
      <c r="J36" s="781"/>
    </row>
    <row r="37" spans="1:10" s="11" customFormat="1" ht="15" customHeight="1" x14ac:dyDescent="0.25">
      <c r="A37" s="851" t="s">
        <v>1137</v>
      </c>
      <c r="B37" s="851"/>
      <c r="C37" s="851"/>
      <c r="D37" s="851"/>
      <c r="E37" s="851"/>
      <c r="F37" s="851"/>
      <c r="G37" s="851"/>
      <c r="H37" s="851"/>
      <c r="I37" s="851"/>
      <c r="J37" s="851"/>
    </row>
    <row r="38" spans="1:10" s="11" customFormat="1" ht="15" customHeight="1" x14ac:dyDescent="0.3">
      <c r="A38" s="130" t="s">
        <v>3</v>
      </c>
      <c r="B38" s="218"/>
      <c r="C38" s="127"/>
      <c r="D38" s="124"/>
      <c r="E38" s="124"/>
      <c r="F38" s="124"/>
      <c r="G38" s="125" t="s">
        <v>3</v>
      </c>
      <c r="H38" s="126" t="s">
        <v>3</v>
      </c>
      <c r="I38" s="126" t="s">
        <v>3</v>
      </c>
      <c r="J38" s="126" t="s">
        <v>3</v>
      </c>
    </row>
    <row r="39" spans="1:10" s="11" customFormat="1" ht="15" customHeight="1" x14ac:dyDescent="0.3">
      <c r="A39" s="790" t="s">
        <v>926</v>
      </c>
      <c r="B39" s="791"/>
      <c r="C39" s="791"/>
      <c r="D39" s="792"/>
      <c r="E39" s="637"/>
      <c r="F39" s="637"/>
      <c r="G39" s="292">
        <f>SUM(G38:G38)</f>
        <v>0</v>
      </c>
      <c r="H39" s="280">
        <f>SUM(H38:H38)</f>
        <v>0</v>
      </c>
      <c r="I39" s="315">
        <f>SUM(I38:I38)</f>
        <v>0</v>
      </c>
      <c r="J39" s="315">
        <f>SUM(J38:J38)</f>
        <v>0</v>
      </c>
    </row>
    <row r="40" spans="1:10" s="11" customFormat="1" ht="14.1" customHeight="1" x14ac:dyDescent="0.25">
      <c r="A40" s="344" t="s">
        <v>935</v>
      </c>
      <c r="B40" s="352"/>
      <c r="C40" s="352"/>
      <c r="D40" s="352"/>
      <c r="E40" s="633"/>
      <c r="F40" s="633"/>
      <c r="G40" s="779">
        <f>SUM(A38)</f>
        <v>0</v>
      </c>
      <c r="H40" s="780"/>
      <c r="I40" s="780"/>
      <c r="J40" s="781"/>
    </row>
    <row r="41" spans="1:10" ht="18" customHeight="1" x14ac:dyDescent="0.25">
      <c r="A41" s="374" t="s">
        <v>937</v>
      </c>
      <c r="B41" s="375"/>
      <c r="C41" s="375"/>
      <c r="D41" s="376"/>
      <c r="E41" s="376"/>
      <c r="F41" s="376"/>
      <c r="G41" s="377">
        <f>SUM(G11,G15,G19,G23,G27,G31,G35,G39)</f>
        <v>141</v>
      </c>
      <c r="H41" s="377">
        <f>SUM(H11,H15,H19,H23,H27,H31,H35,H39)</f>
        <v>24</v>
      </c>
      <c r="I41" s="378">
        <f>SUM(I11,I15,I19,I23,I27,I31,I35,I39)</f>
        <v>0</v>
      </c>
      <c r="J41" s="377">
        <f>SUM(J11,J15,J19,J23,J27,J31,J35,J39)</f>
        <v>0</v>
      </c>
    </row>
    <row r="42" spans="1:10" s="11" customFormat="1" ht="14.1" customHeight="1" x14ac:dyDescent="0.25">
      <c r="A42" s="363" t="s">
        <v>936</v>
      </c>
      <c r="B42" s="379"/>
      <c r="C42" s="379"/>
      <c r="D42" s="379"/>
      <c r="E42" s="638"/>
      <c r="F42" s="638"/>
      <c r="G42" s="782">
        <f>SUM(G12,G16,G20,G24,G28,G32,G36,G40)</f>
        <v>2</v>
      </c>
      <c r="H42" s="783"/>
      <c r="I42" s="783"/>
      <c r="J42" s="784"/>
    </row>
    <row r="43" spans="1:10" ht="10.5" customHeight="1" x14ac:dyDescent="0.25"/>
    <row r="44" spans="1:10" x14ac:dyDescent="0.25">
      <c r="C44" s="853"/>
      <c r="D44" s="853"/>
      <c r="E44" s="853"/>
      <c r="F44" s="853"/>
      <c r="G44" s="853"/>
    </row>
    <row r="45" spans="1:10" x14ac:dyDescent="0.25">
      <c r="C45" s="859"/>
      <c r="D45" s="859"/>
      <c r="E45" s="859"/>
      <c r="F45" s="859"/>
      <c r="G45" s="859"/>
    </row>
  </sheetData>
  <customSheetViews>
    <customSheetView guid="{B2785F94-002E-4A39-B1EF-780055BD09FA}" showPageBreaks="1" printArea="1" hiddenColumns="1">
      <selection activeCell="D17" sqref="D17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1"/>
    </customSheetView>
    <customSheetView guid="{53F3DFFE-EB8C-4D39-98E9-455D6F7EBB30}" showPageBreaks="1" printArea="1" hiddenColumns="1">
      <selection activeCell="D17" sqref="D17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A302746B-BA98-48BE-9C62-CB1B6E938D4D}" showPageBreaks="1" printArea="1" hiddenColumns="1">
      <selection activeCell="F11" sqref="F11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3"/>
    </customSheetView>
  </customSheetViews>
  <mergeCells count="30">
    <mergeCell ref="E3:E6"/>
    <mergeCell ref="F3:F6"/>
    <mergeCell ref="G16:J16"/>
    <mergeCell ref="G12:J12"/>
    <mergeCell ref="G42:J42"/>
    <mergeCell ref="G40:J40"/>
    <mergeCell ref="G36:J36"/>
    <mergeCell ref="G32:J32"/>
    <mergeCell ref="G28:J28"/>
    <mergeCell ref="A35:D35"/>
    <mergeCell ref="A37:J37"/>
    <mergeCell ref="A39:D39"/>
    <mergeCell ref="G24:J24"/>
    <mergeCell ref="G20:J20"/>
    <mergeCell ref="A1:J1"/>
    <mergeCell ref="C44:G44"/>
    <mergeCell ref="C45:G45"/>
    <mergeCell ref="B3:C6"/>
    <mergeCell ref="G3:H6"/>
    <mergeCell ref="I3:J6"/>
    <mergeCell ref="B7:C7"/>
    <mergeCell ref="A15:D15"/>
    <mergeCell ref="A19:D19"/>
    <mergeCell ref="A21:J21"/>
    <mergeCell ref="A23:D23"/>
    <mergeCell ref="A25:J25"/>
    <mergeCell ref="A27:D27"/>
    <mergeCell ref="A29:J29"/>
    <mergeCell ref="A31:D31"/>
    <mergeCell ref="A33:J33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4294967293" verticalDpi="200"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9" tint="0.79998168889431442"/>
  </sheetPr>
  <dimension ref="A1:K50"/>
  <sheetViews>
    <sheetView view="pageBreakPreview" topLeftCell="A31" zoomScaleNormal="70" zoomScaleSheetLayoutView="100" workbookViewId="0">
      <selection activeCell="C44" sqref="C44"/>
    </sheetView>
  </sheetViews>
  <sheetFormatPr defaultColWidth="9.140625" defaultRowHeight="15" x14ac:dyDescent="0.25"/>
  <cols>
    <col min="1" max="1" width="5.5703125" style="4" customWidth="1"/>
    <col min="2" max="2" width="4" style="4" customWidth="1"/>
    <col min="3" max="3" width="35.42578125" style="4" customWidth="1"/>
    <col min="4" max="4" width="53" style="4" customWidth="1"/>
    <col min="5" max="6" width="24.85546875" style="5" customWidth="1"/>
    <col min="7" max="10" width="7.7109375" style="4" customWidth="1"/>
    <col min="11" max="16384" width="9.140625" style="4"/>
  </cols>
  <sheetData>
    <row r="1" spans="1:10" ht="20.25" x14ac:dyDescent="0.25">
      <c r="A1" s="852" t="s">
        <v>801</v>
      </c>
      <c r="B1" s="852"/>
      <c r="C1" s="852"/>
      <c r="D1" s="852"/>
      <c r="E1" s="852"/>
      <c r="F1" s="852"/>
      <c r="G1" s="852"/>
      <c r="H1" s="852"/>
      <c r="I1" s="852"/>
      <c r="J1" s="852"/>
    </row>
    <row r="2" spans="1:10" x14ac:dyDescent="0.25">
      <c r="A2" s="1"/>
      <c r="B2" s="2"/>
      <c r="C2" s="3"/>
      <c r="D2" s="3"/>
      <c r="E2" s="3"/>
      <c r="F2" s="3"/>
      <c r="G2" s="3"/>
      <c r="H2" s="3"/>
      <c r="I2" s="3"/>
      <c r="J2" s="3"/>
    </row>
    <row r="3" spans="1:10" ht="15" customHeight="1" x14ac:dyDescent="0.25">
      <c r="A3" s="425"/>
      <c r="B3" s="879" t="s">
        <v>1206</v>
      </c>
      <c r="C3" s="880"/>
      <c r="D3" s="426"/>
      <c r="E3" s="817" t="s">
        <v>1156</v>
      </c>
      <c r="F3" s="817" t="s">
        <v>1157</v>
      </c>
      <c r="G3" s="883" t="s">
        <v>143</v>
      </c>
      <c r="H3" s="884"/>
      <c r="I3" s="883" t="s">
        <v>144</v>
      </c>
      <c r="J3" s="884"/>
    </row>
    <row r="4" spans="1:10" ht="15" customHeight="1" x14ac:dyDescent="0.25">
      <c r="A4" s="427"/>
      <c r="B4" s="881"/>
      <c r="C4" s="882"/>
      <c r="D4" s="428" t="s">
        <v>9</v>
      </c>
      <c r="E4" s="818"/>
      <c r="F4" s="818"/>
      <c r="G4" s="885"/>
      <c r="H4" s="886"/>
      <c r="I4" s="885"/>
      <c r="J4" s="886"/>
    </row>
    <row r="5" spans="1:10" ht="15" customHeight="1" x14ac:dyDescent="0.25">
      <c r="A5" s="429" t="s">
        <v>5</v>
      </c>
      <c r="B5" s="881"/>
      <c r="C5" s="882"/>
      <c r="D5" s="430" t="s">
        <v>7</v>
      </c>
      <c r="E5" s="818"/>
      <c r="F5" s="818"/>
      <c r="G5" s="885"/>
      <c r="H5" s="886"/>
      <c r="I5" s="885"/>
      <c r="J5" s="886"/>
    </row>
    <row r="6" spans="1:10" ht="15" customHeight="1" x14ac:dyDescent="0.25">
      <c r="A6" s="431"/>
      <c r="B6" s="881"/>
      <c r="C6" s="882"/>
      <c r="D6" s="432"/>
      <c r="E6" s="818"/>
      <c r="F6" s="818"/>
      <c r="G6" s="885"/>
      <c r="H6" s="886"/>
      <c r="I6" s="885"/>
      <c r="J6" s="886"/>
    </row>
    <row r="7" spans="1:10" ht="15" customHeight="1" x14ac:dyDescent="0.25">
      <c r="A7" s="433"/>
      <c r="B7" s="887"/>
      <c r="C7" s="888"/>
      <c r="D7" s="433"/>
      <c r="E7" s="433"/>
      <c r="F7" s="433"/>
      <c r="G7" s="433" t="s">
        <v>1</v>
      </c>
      <c r="H7" s="433" t="s">
        <v>2</v>
      </c>
      <c r="I7" s="434" t="s">
        <v>1</v>
      </c>
      <c r="J7" s="435" t="s">
        <v>2</v>
      </c>
    </row>
    <row r="8" spans="1:10" s="5" customFormat="1" ht="15" customHeight="1" x14ac:dyDescent="0.25">
      <c r="A8" s="363" t="s">
        <v>927</v>
      </c>
      <c r="B8" s="364"/>
      <c r="C8" s="364"/>
      <c r="D8" s="364"/>
      <c r="E8" s="364"/>
      <c r="F8" s="364"/>
      <c r="G8" s="365"/>
      <c r="H8" s="365"/>
      <c r="I8" s="365"/>
      <c r="J8" s="366"/>
    </row>
    <row r="9" spans="1:10" s="11" customFormat="1" ht="15" customHeight="1" x14ac:dyDescent="0.3">
      <c r="A9" s="31"/>
      <c r="B9" s="32"/>
      <c r="C9" s="171"/>
      <c r="D9" s="172"/>
      <c r="E9" s="172"/>
      <c r="F9" s="172"/>
      <c r="G9" s="39"/>
      <c r="H9" s="38"/>
      <c r="I9" s="37"/>
      <c r="J9" s="37"/>
    </row>
    <row r="10" spans="1:10" s="5" customFormat="1" ht="15" customHeight="1" x14ac:dyDescent="0.25">
      <c r="A10" s="324" t="s">
        <v>926</v>
      </c>
      <c r="B10" s="317"/>
      <c r="C10" s="317"/>
      <c r="D10" s="317"/>
      <c r="E10" s="317"/>
      <c r="F10" s="317"/>
      <c r="G10" s="342">
        <f>SUM(G9:G9)</f>
        <v>0</v>
      </c>
      <c r="H10" s="342">
        <f>SUM(H9:H9)</f>
        <v>0</v>
      </c>
      <c r="I10" s="342">
        <f>SUM(I9:I9)</f>
        <v>0</v>
      </c>
      <c r="J10" s="342">
        <f>SUM(J9:J9)</f>
        <v>0</v>
      </c>
    </row>
    <row r="11" spans="1:10" s="11" customFormat="1" ht="14.1" customHeight="1" x14ac:dyDescent="0.25">
      <c r="A11" s="344" t="s">
        <v>935</v>
      </c>
      <c r="B11" s="352"/>
      <c r="C11" s="352"/>
      <c r="D11" s="352"/>
      <c r="E11" s="633"/>
      <c r="F11" s="633"/>
      <c r="G11" s="779">
        <f>SUM(A9)</f>
        <v>0</v>
      </c>
      <c r="H11" s="780"/>
      <c r="I11" s="780"/>
      <c r="J11" s="781"/>
    </row>
    <row r="12" spans="1:10" s="5" customFormat="1" ht="15" customHeight="1" x14ac:dyDescent="0.25">
      <c r="A12" s="363" t="s">
        <v>928</v>
      </c>
      <c r="B12" s="364"/>
      <c r="C12" s="364"/>
      <c r="D12" s="364"/>
      <c r="E12" s="364"/>
      <c r="F12" s="364"/>
      <c r="G12" s="365"/>
      <c r="H12" s="365"/>
      <c r="I12" s="365"/>
      <c r="J12" s="366"/>
    </row>
    <row r="13" spans="1:10" s="27" customFormat="1" ht="16.5" x14ac:dyDescent="0.3">
      <c r="A13" s="31">
        <v>1</v>
      </c>
      <c r="B13" s="64" t="s">
        <v>140</v>
      </c>
      <c r="C13" s="33" t="s">
        <v>747</v>
      </c>
      <c r="D13" s="34" t="s">
        <v>733</v>
      </c>
      <c r="E13" s="34"/>
      <c r="F13" s="34"/>
      <c r="G13" s="39">
        <v>39</v>
      </c>
      <c r="H13" s="36">
        <v>2</v>
      </c>
      <c r="I13" s="36" t="s">
        <v>3</v>
      </c>
      <c r="J13" s="36" t="s">
        <v>3</v>
      </c>
    </row>
    <row r="14" spans="1:10" s="11" customFormat="1" ht="15" customHeight="1" x14ac:dyDescent="0.3">
      <c r="A14" s="790" t="s">
        <v>926</v>
      </c>
      <c r="B14" s="791"/>
      <c r="C14" s="791"/>
      <c r="D14" s="792"/>
      <c r="E14" s="637"/>
      <c r="F14" s="637"/>
      <c r="G14" s="292">
        <f>SUM(G13)</f>
        <v>39</v>
      </c>
      <c r="H14" s="280">
        <f>SUM(H13)</f>
        <v>2</v>
      </c>
      <c r="I14" s="315">
        <f>SUM(I13)</f>
        <v>0</v>
      </c>
      <c r="J14" s="315">
        <f>SUM(J13)</f>
        <v>0</v>
      </c>
    </row>
    <row r="15" spans="1:10" s="11" customFormat="1" ht="14.1" customHeight="1" x14ac:dyDescent="0.25">
      <c r="A15" s="344" t="s">
        <v>935</v>
      </c>
      <c r="B15" s="352"/>
      <c r="C15" s="352"/>
      <c r="D15" s="352"/>
      <c r="E15" s="633"/>
      <c r="F15" s="633"/>
      <c r="G15" s="779">
        <f>SUM(A13)</f>
        <v>1</v>
      </c>
      <c r="H15" s="780"/>
      <c r="I15" s="780"/>
      <c r="J15" s="781"/>
    </row>
    <row r="16" spans="1:10" s="11" customFormat="1" ht="15" customHeight="1" x14ac:dyDescent="0.25">
      <c r="A16" s="363" t="s">
        <v>929</v>
      </c>
      <c r="B16" s="364"/>
      <c r="C16" s="364"/>
      <c r="D16" s="364"/>
      <c r="E16" s="364"/>
      <c r="F16" s="364"/>
      <c r="G16" s="365"/>
      <c r="H16" s="365"/>
      <c r="I16" s="365"/>
      <c r="J16" s="366"/>
    </row>
    <row r="17" spans="1:10" s="11" customFormat="1" ht="16.5" customHeight="1" x14ac:dyDescent="0.25">
      <c r="A17" s="31">
        <v>1</v>
      </c>
      <c r="B17" s="103" t="s">
        <v>140</v>
      </c>
      <c r="C17" s="33" t="s">
        <v>729</v>
      </c>
      <c r="D17" s="60" t="s">
        <v>732</v>
      </c>
      <c r="E17" s="60"/>
      <c r="F17" s="60"/>
      <c r="G17" s="35">
        <v>80</v>
      </c>
      <c r="H17" s="61">
        <v>10</v>
      </c>
      <c r="I17" s="62" t="s">
        <v>3</v>
      </c>
      <c r="J17" s="62" t="s">
        <v>3</v>
      </c>
    </row>
    <row r="18" spans="1:10" s="11" customFormat="1" ht="16.5" customHeight="1" x14ac:dyDescent="0.25">
      <c r="A18" s="31">
        <v>2</v>
      </c>
      <c r="B18" s="607" t="s">
        <v>140</v>
      </c>
      <c r="C18" s="33" t="s">
        <v>728</v>
      </c>
      <c r="D18" s="60" t="s">
        <v>732</v>
      </c>
      <c r="E18" s="60"/>
      <c r="F18" s="60"/>
      <c r="G18" s="35">
        <v>54</v>
      </c>
      <c r="H18" s="61">
        <v>8</v>
      </c>
      <c r="I18" s="62" t="s">
        <v>3</v>
      </c>
      <c r="J18" s="62" t="s">
        <v>3</v>
      </c>
    </row>
    <row r="19" spans="1:10" s="11" customFormat="1" ht="16.5" x14ac:dyDescent="0.3">
      <c r="A19" s="31">
        <v>3</v>
      </c>
      <c r="B19" s="57" t="s">
        <v>140</v>
      </c>
      <c r="C19" s="33" t="s">
        <v>727</v>
      </c>
      <c r="D19" s="34" t="s">
        <v>731</v>
      </c>
      <c r="E19" s="34"/>
      <c r="F19" s="34"/>
      <c r="G19" s="39">
        <v>340</v>
      </c>
      <c r="H19" s="36">
        <v>7</v>
      </c>
      <c r="I19" s="62" t="s">
        <v>3</v>
      </c>
      <c r="J19" s="62" t="s">
        <v>3</v>
      </c>
    </row>
    <row r="20" spans="1:10" s="11" customFormat="1" ht="16.5" x14ac:dyDescent="0.3">
      <c r="A20" s="31">
        <v>4</v>
      </c>
      <c r="B20" s="715" t="s">
        <v>140</v>
      </c>
      <c r="C20" s="509" t="s">
        <v>1187</v>
      </c>
      <c r="D20" s="169" t="s">
        <v>1188</v>
      </c>
      <c r="E20" s="714"/>
      <c r="F20" s="714"/>
      <c r="G20" s="99">
        <v>35</v>
      </c>
      <c r="H20" s="512">
        <v>5</v>
      </c>
      <c r="I20" s="37" t="s">
        <v>3</v>
      </c>
      <c r="J20" s="37" t="s">
        <v>3</v>
      </c>
    </row>
    <row r="21" spans="1:10" s="11" customFormat="1" ht="15" customHeight="1" x14ac:dyDescent="0.3">
      <c r="A21" s="790" t="s">
        <v>926</v>
      </c>
      <c r="B21" s="791"/>
      <c r="C21" s="791"/>
      <c r="D21" s="792"/>
      <c r="E21" s="637"/>
      <c r="F21" s="637"/>
      <c r="G21" s="292">
        <f>SUM(G17:G19)</f>
        <v>474</v>
      </c>
      <c r="H21" s="280">
        <f>SUM(H16:H17)</f>
        <v>10</v>
      </c>
      <c r="I21" s="315">
        <f>SUM(I17:I19)</f>
        <v>0</v>
      </c>
      <c r="J21" s="315">
        <f>SUM(J16:J17)</f>
        <v>0</v>
      </c>
    </row>
    <row r="22" spans="1:10" s="11" customFormat="1" ht="14.1" customHeight="1" x14ac:dyDescent="0.25">
      <c r="A22" s="344" t="s">
        <v>935</v>
      </c>
      <c r="B22" s="352"/>
      <c r="C22" s="352"/>
      <c r="D22" s="352"/>
      <c r="E22" s="633"/>
      <c r="F22" s="633"/>
      <c r="G22" s="779">
        <f>SUM(A20)</f>
        <v>4</v>
      </c>
      <c r="H22" s="780"/>
      <c r="I22" s="780"/>
      <c r="J22" s="781"/>
    </row>
    <row r="23" spans="1:10" s="11" customFormat="1" ht="15" customHeight="1" x14ac:dyDescent="0.25">
      <c r="A23" s="851" t="s">
        <v>930</v>
      </c>
      <c r="B23" s="851"/>
      <c r="C23" s="851"/>
      <c r="D23" s="851"/>
      <c r="E23" s="851"/>
      <c r="F23" s="851"/>
      <c r="G23" s="851"/>
      <c r="H23" s="851"/>
      <c r="I23" s="851"/>
      <c r="J23" s="851"/>
    </row>
    <row r="24" spans="1:10" s="11" customFormat="1" ht="15" customHeight="1" x14ac:dyDescent="0.3">
      <c r="A24" s="130" t="s">
        <v>3</v>
      </c>
      <c r="B24" s="103"/>
      <c r="C24" s="33"/>
      <c r="D24" s="34"/>
      <c r="E24" s="34"/>
      <c r="F24" s="34"/>
      <c r="G24" s="35" t="s">
        <v>3</v>
      </c>
      <c r="H24" s="38" t="s">
        <v>3</v>
      </c>
      <c r="I24" s="40" t="s">
        <v>3</v>
      </c>
      <c r="J24" s="40" t="s">
        <v>3</v>
      </c>
    </row>
    <row r="25" spans="1:10" s="11" customFormat="1" ht="15" customHeight="1" x14ac:dyDescent="0.3">
      <c r="A25" s="790" t="s">
        <v>926</v>
      </c>
      <c r="B25" s="791"/>
      <c r="C25" s="791"/>
      <c r="D25" s="792"/>
      <c r="E25" s="637"/>
      <c r="F25" s="637"/>
      <c r="G25" s="292">
        <f t="shared" ref="G25:J25" si="0">SUM(G24)</f>
        <v>0</v>
      </c>
      <c r="H25" s="280">
        <f t="shared" si="0"/>
        <v>0</v>
      </c>
      <c r="I25" s="315">
        <f t="shared" si="0"/>
        <v>0</v>
      </c>
      <c r="J25" s="315">
        <f t="shared" si="0"/>
        <v>0</v>
      </c>
    </row>
    <row r="26" spans="1:10" s="11" customFormat="1" ht="14.1" customHeight="1" x14ac:dyDescent="0.25">
      <c r="A26" s="344" t="s">
        <v>935</v>
      </c>
      <c r="B26" s="352"/>
      <c r="C26" s="352"/>
      <c r="D26" s="352"/>
      <c r="E26" s="633"/>
      <c r="F26" s="633"/>
      <c r="G26" s="779">
        <f>SUM(A24)</f>
        <v>0</v>
      </c>
      <c r="H26" s="780"/>
      <c r="I26" s="780"/>
      <c r="J26" s="781"/>
    </row>
    <row r="27" spans="1:10" s="11" customFormat="1" ht="15" customHeight="1" x14ac:dyDescent="0.25">
      <c r="A27" s="851" t="s">
        <v>931</v>
      </c>
      <c r="B27" s="851"/>
      <c r="C27" s="851"/>
      <c r="D27" s="851"/>
      <c r="E27" s="851"/>
      <c r="F27" s="851"/>
      <c r="G27" s="851"/>
      <c r="H27" s="851"/>
      <c r="I27" s="851"/>
      <c r="J27" s="851"/>
    </row>
    <row r="28" spans="1:10" s="11" customFormat="1" ht="15" customHeight="1" x14ac:dyDescent="0.3">
      <c r="A28" s="130" t="s">
        <v>3</v>
      </c>
      <c r="B28" s="218"/>
      <c r="C28" s="220"/>
      <c r="D28" s="124"/>
      <c r="E28" s="124"/>
      <c r="F28" s="124"/>
      <c r="G28" s="125" t="s">
        <v>3</v>
      </c>
      <c r="H28" s="126" t="s">
        <v>3</v>
      </c>
      <c r="I28" s="126" t="s">
        <v>3</v>
      </c>
      <c r="J28" s="126" t="s">
        <v>3</v>
      </c>
    </row>
    <row r="29" spans="1:10" s="11" customFormat="1" ht="15" customHeight="1" x14ac:dyDescent="0.3">
      <c r="A29" s="790" t="s">
        <v>926</v>
      </c>
      <c r="B29" s="791"/>
      <c r="C29" s="791"/>
      <c r="D29" s="792"/>
      <c r="E29" s="637"/>
      <c r="F29" s="637"/>
      <c r="G29" s="292">
        <f>SUM(G28)</f>
        <v>0</v>
      </c>
      <c r="H29" s="280">
        <f>SUM(H28)</f>
        <v>0</v>
      </c>
      <c r="I29" s="319">
        <f>SUM(I28)</f>
        <v>0</v>
      </c>
      <c r="J29" s="319">
        <f>SUM(J28)</f>
        <v>0</v>
      </c>
    </row>
    <row r="30" spans="1:10" s="11" customFormat="1" ht="14.1" customHeight="1" x14ac:dyDescent="0.25">
      <c r="A30" s="344" t="s">
        <v>935</v>
      </c>
      <c r="B30" s="352"/>
      <c r="C30" s="352"/>
      <c r="D30" s="352"/>
      <c r="E30" s="633"/>
      <c r="F30" s="633"/>
      <c r="G30" s="779">
        <f>SUM(A28)</f>
        <v>0</v>
      </c>
      <c r="H30" s="780"/>
      <c r="I30" s="780"/>
      <c r="J30" s="781"/>
    </row>
    <row r="31" spans="1:10" s="11" customFormat="1" ht="15" customHeight="1" x14ac:dyDescent="0.25">
      <c r="A31" s="851" t="s">
        <v>932</v>
      </c>
      <c r="B31" s="851"/>
      <c r="C31" s="851"/>
      <c r="D31" s="851"/>
      <c r="E31" s="851"/>
      <c r="F31" s="851"/>
      <c r="G31" s="851"/>
      <c r="H31" s="851"/>
      <c r="I31" s="851"/>
      <c r="J31" s="851"/>
    </row>
    <row r="32" spans="1:10" s="11" customFormat="1" ht="16.5" x14ac:dyDescent="0.3">
      <c r="A32" s="865">
        <v>1</v>
      </c>
      <c r="B32" s="57" t="s">
        <v>140</v>
      </c>
      <c r="C32" s="33" t="s">
        <v>189</v>
      </c>
      <c r="D32" s="34" t="s">
        <v>734</v>
      </c>
      <c r="E32" s="34"/>
      <c r="F32" s="34"/>
      <c r="G32" s="39">
        <v>3</v>
      </c>
      <c r="H32" s="38">
        <v>4</v>
      </c>
      <c r="I32" s="40" t="s">
        <v>3</v>
      </c>
      <c r="J32" s="40" t="s">
        <v>3</v>
      </c>
    </row>
    <row r="33" spans="1:11" s="12" customFormat="1" ht="16.5" x14ac:dyDescent="0.3">
      <c r="A33" s="798"/>
      <c r="B33" s="57" t="s">
        <v>140</v>
      </c>
      <c r="C33" s="33" t="s">
        <v>189</v>
      </c>
      <c r="D33" s="34" t="s">
        <v>735</v>
      </c>
      <c r="E33" s="34"/>
      <c r="F33" s="34"/>
      <c r="G33" s="39">
        <v>2</v>
      </c>
      <c r="H33" s="38">
        <v>3</v>
      </c>
      <c r="I33" s="37"/>
      <c r="J33" s="37"/>
    </row>
    <row r="34" spans="1:11" s="12" customFormat="1" ht="14.1" customHeight="1" x14ac:dyDescent="0.3">
      <c r="A34" s="31">
        <v>2</v>
      </c>
      <c r="B34" s="57" t="s">
        <v>140</v>
      </c>
      <c r="C34" s="33" t="s">
        <v>700</v>
      </c>
      <c r="D34" s="34" t="s">
        <v>736</v>
      </c>
      <c r="E34" s="34"/>
      <c r="F34" s="34"/>
      <c r="G34" s="38">
        <v>2</v>
      </c>
      <c r="H34" s="36">
        <v>4</v>
      </c>
      <c r="I34" s="38" t="s">
        <v>3</v>
      </c>
      <c r="J34" s="38" t="s">
        <v>3</v>
      </c>
      <c r="K34" s="12">
        <v>1</v>
      </c>
    </row>
    <row r="35" spans="1:11" s="11" customFormat="1" ht="15" customHeight="1" x14ac:dyDescent="0.3">
      <c r="A35" s="790" t="s">
        <v>926</v>
      </c>
      <c r="B35" s="791"/>
      <c r="C35" s="791"/>
      <c r="D35" s="792"/>
      <c r="E35" s="637"/>
      <c r="F35" s="637"/>
      <c r="G35" s="292">
        <f>SUM(G32:G34)</f>
        <v>7</v>
      </c>
      <c r="H35" s="280">
        <f>SUM(H32:H34)</f>
        <v>11</v>
      </c>
      <c r="I35" s="315">
        <f>SUM(I32:I34)</f>
        <v>0</v>
      </c>
      <c r="J35" s="315">
        <f>SUM(J32:J34)</f>
        <v>0</v>
      </c>
    </row>
    <row r="36" spans="1:11" s="11" customFormat="1" ht="14.1" customHeight="1" x14ac:dyDescent="0.25">
      <c r="A36" s="344" t="s">
        <v>935</v>
      </c>
      <c r="B36" s="352"/>
      <c r="C36" s="352"/>
      <c r="D36" s="352"/>
      <c r="E36" s="633"/>
      <c r="F36" s="633"/>
      <c r="G36" s="779">
        <f>SUM(A34)</f>
        <v>2</v>
      </c>
      <c r="H36" s="780"/>
      <c r="I36" s="780"/>
      <c r="J36" s="781"/>
    </row>
    <row r="37" spans="1:11" s="11" customFormat="1" ht="15" customHeight="1" x14ac:dyDescent="0.25">
      <c r="A37" s="851" t="s">
        <v>933</v>
      </c>
      <c r="B37" s="851"/>
      <c r="C37" s="851"/>
      <c r="D37" s="851"/>
      <c r="E37" s="851"/>
      <c r="F37" s="851"/>
      <c r="G37" s="851"/>
      <c r="H37" s="851"/>
      <c r="I37" s="851"/>
      <c r="J37" s="851"/>
    </row>
    <row r="38" spans="1:11" s="11" customFormat="1" ht="15" customHeight="1" x14ac:dyDescent="0.25">
      <c r="A38" s="308" t="s">
        <v>3</v>
      </c>
      <c r="B38" s="297"/>
      <c r="C38" s="297"/>
      <c r="D38" s="298"/>
      <c r="E38" s="298"/>
      <c r="F38" s="298"/>
      <c r="G38" s="308" t="s">
        <v>3</v>
      </c>
      <c r="H38" s="308" t="s">
        <v>3</v>
      </c>
      <c r="I38" s="308" t="s">
        <v>3</v>
      </c>
      <c r="J38" s="308" t="s">
        <v>3</v>
      </c>
    </row>
    <row r="39" spans="1:11" s="11" customFormat="1" ht="15" customHeight="1" x14ac:dyDescent="0.3">
      <c r="A39" s="790" t="s">
        <v>926</v>
      </c>
      <c r="B39" s="791"/>
      <c r="C39" s="791"/>
      <c r="D39" s="792"/>
      <c r="E39" s="637"/>
      <c r="F39" s="637"/>
      <c r="G39" s="292">
        <f>SUM(G38)</f>
        <v>0</v>
      </c>
      <c r="H39" s="280">
        <f>SUM(H38)</f>
        <v>0</v>
      </c>
      <c r="I39" s="315">
        <f>SUM(I38)</f>
        <v>0</v>
      </c>
      <c r="J39" s="315">
        <f>SUM(J38)</f>
        <v>0</v>
      </c>
    </row>
    <row r="40" spans="1:11" s="11" customFormat="1" ht="14.1" customHeight="1" x14ac:dyDescent="0.25">
      <c r="A40" s="344" t="s">
        <v>935</v>
      </c>
      <c r="B40" s="352"/>
      <c r="C40" s="352"/>
      <c r="D40" s="352"/>
      <c r="E40" s="633"/>
      <c r="F40" s="633"/>
      <c r="G40" s="779">
        <f>SUM(A38)</f>
        <v>0</v>
      </c>
      <c r="H40" s="780"/>
      <c r="I40" s="780"/>
      <c r="J40" s="781"/>
    </row>
    <row r="41" spans="1:11" s="11" customFormat="1" ht="15" customHeight="1" x14ac:dyDescent="0.25">
      <c r="A41" s="851" t="s">
        <v>1137</v>
      </c>
      <c r="B41" s="851"/>
      <c r="C41" s="851"/>
      <c r="D41" s="851"/>
      <c r="E41" s="851"/>
      <c r="F41" s="851"/>
      <c r="G41" s="851"/>
      <c r="H41" s="851"/>
      <c r="I41" s="851"/>
      <c r="J41" s="851"/>
    </row>
    <row r="42" spans="1:11" s="11" customFormat="1" ht="15" customHeight="1" x14ac:dyDescent="0.3">
      <c r="A42" s="31"/>
      <c r="B42" s="57"/>
      <c r="C42" s="33"/>
      <c r="D42" s="34"/>
      <c r="E42" s="34"/>
      <c r="F42" s="34"/>
      <c r="G42" s="39"/>
      <c r="H42" s="38"/>
      <c r="I42" s="37"/>
      <c r="J42" s="37"/>
    </row>
    <row r="43" spans="1:11" s="11" customFormat="1" ht="15" customHeight="1" x14ac:dyDescent="0.3">
      <c r="A43" s="790" t="s">
        <v>926</v>
      </c>
      <c r="B43" s="791"/>
      <c r="C43" s="791"/>
      <c r="D43" s="792"/>
      <c r="E43" s="637"/>
      <c r="F43" s="637"/>
      <c r="G43" s="292">
        <f>SUM(G42:G42)</f>
        <v>0</v>
      </c>
      <c r="H43" s="280">
        <f>SUM(H42:H42)</f>
        <v>0</v>
      </c>
      <c r="I43" s="315">
        <f>SUM(I42:I42)</f>
        <v>0</v>
      </c>
      <c r="J43" s="315">
        <f>SUM(J42:J42)</f>
        <v>0</v>
      </c>
    </row>
    <row r="44" spans="1:11" s="11" customFormat="1" ht="14.1" customHeight="1" x14ac:dyDescent="0.25">
      <c r="A44" s="344" t="s">
        <v>935</v>
      </c>
      <c r="B44" s="352"/>
      <c r="C44" s="352"/>
      <c r="D44" s="352"/>
      <c r="E44" s="633"/>
      <c r="F44" s="633"/>
      <c r="G44" s="779">
        <f>SUM(A42)</f>
        <v>0</v>
      </c>
      <c r="H44" s="780"/>
      <c r="I44" s="780"/>
      <c r="J44" s="781"/>
    </row>
    <row r="45" spans="1:11" s="5" customFormat="1" ht="18" customHeight="1" x14ac:dyDescent="0.25">
      <c r="A45" s="374" t="s">
        <v>937</v>
      </c>
      <c r="B45" s="375"/>
      <c r="C45" s="375"/>
      <c r="D45" s="376"/>
      <c r="E45" s="376"/>
      <c r="F45" s="376"/>
      <c r="G45" s="377">
        <f>SUM(G10,G14,G21,G25,G29,G35,G39,G43)</f>
        <v>520</v>
      </c>
      <c r="H45" s="377">
        <f>SUM(H10,H14,H21,H25,H29,H35,H39,H43)</f>
        <v>23</v>
      </c>
      <c r="I45" s="378">
        <f>SUM(I10,I14,I21,I25,I29,I35,I39,I43)</f>
        <v>0</v>
      </c>
      <c r="J45" s="377">
        <f>SUM(J10,J14,J21,J25,J29,J35,J39,J43)</f>
        <v>0</v>
      </c>
    </row>
    <row r="46" spans="1:11" s="11" customFormat="1" ht="14.1" customHeight="1" x14ac:dyDescent="0.25">
      <c r="A46" s="363" t="s">
        <v>936</v>
      </c>
      <c r="B46" s="379"/>
      <c r="C46" s="379"/>
      <c r="D46" s="379"/>
      <c r="E46" s="638"/>
      <c r="F46" s="638"/>
      <c r="G46" s="782">
        <f>SUM(G11,G15,G22,G26,G30,G36,G40,G44)</f>
        <v>7</v>
      </c>
      <c r="H46" s="783"/>
      <c r="I46" s="783"/>
      <c r="J46" s="784"/>
    </row>
    <row r="48" spans="1:11" ht="27.75" customHeight="1" x14ac:dyDescent="0.25"/>
    <row r="49" spans="3:7" ht="10.5" customHeight="1" x14ac:dyDescent="0.25">
      <c r="C49" s="853"/>
      <c r="D49" s="853"/>
      <c r="E49" s="853"/>
      <c r="F49" s="853"/>
      <c r="G49" s="853"/>
    </row>
    <row r="50" spans="3:7" x14ac:dyDescent="0.25">
      <c r="C50" s="859"/>
      <c r="D50" s="859"/>
      <c r="E50" s="859"/>
      <c r="F50" s="859"/>
      <c r="G50" s="859"/>
    </row>
  </sheetData>
  <sortState ref="C10:I17">
    <sortCondition ref="C9"/>
  </sortState>
  <customSheetViews>
    <customSheetView guid="{B2785F94-002E-4A39-B1EF-780055BD09FA}" showPageBreaks="1" printArea="1" hiddenColumns="1" topLeftCell="A7">
      <selection activeCell="D14" sqref="D14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1"/>
    </customSheetView>
    <customSheetView guid="{53F3DFFE-EB8C-4D39-98E9-455D6F7EBB30}" showPageBreaks="1" printArea="1" hiddenColumns="1" topLeftCell="A7">
      <selection activeCell="D14" sqref="D14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A302746B-BA98-48BE-9C62-CB1B6E938D4D}" showPageBreaks="1" printArea="1" hiddenColumns="1">
      <selection activeCell="F13" sqref="F13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3"/>
    </customSheetView>
  </customSheetViews>
  <mergeCells count="31">
    <mergeCell ref="E3:E6"/>
    <mergeCell ref="F3:F6"/>
    <mergeCell ref="A32:A33"/>
    <mergeCell ref="G46:J46"/>
    <mergeCell ref="G11:J11"/>
    <mergeCell ref="G15:J15"/>
    <mergeCell ref="G22:J22"/>
    <mergeCell ref="G26:J26"/>
    <mergeCell ref="G30:J30"/>
    <mergeCell ref="A35:D35"/>
    <mergeCell ref="A37:J37"/>
    <mergeCell ref="A39:D39"/>
    <mergeCell ref="A41:J41"/>
    <mergeCell ref="G36:J36"/>
    <mergeCell ref="G40:J40"/>
    <mergeCell ref="A1:J1"/>
    <mergeCell ref="C49:G49"/>
    <mergeCell ref="C50:G50"/>
    <mergeCell ref="B3:C6"/>
    <mergeCell ref="G3:H6"/>
    <mergeCell ref="I3:J6"/>
    <mergeCell ref="B7:C7"/>
    <mergeCell ref="A14:D14"/>
    <mergeCell ref="A21:D21"/>
    <mergeCell ref="A23:J23"/>
    <mergeCell ref="A25:D25"/>
    <mergeCell ref="A27:J27"/>
    <mergeCell ref="A29:D29"/>
    <mergeCell ref="A43:D43"/>
    <mergeCell ref="A31:J31"/>
    <mergeCell ref="G44:J44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4294967293" verticalDpi="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FF00"/>
  </sheetPr>
  <dimension ref="A1:K179"/>
  <sheetViews>
    <sheetView view="pageBreakPreview" topLeftCell="E160" zoomScaleNormal="100" zoomScaleSheetLayoutView="100" workbookViewId="0">
      <selection activeCell="D105" sqref="A40:D105"/>
    </sheetView>
  </sheetViews>
  <sheetFormatPr defaultColWidth="9.140625" defaultRowHeight="16.5" x14ac:dyDescent="0.3"/>
  <cols>
    <col min="1" max="1" width="5.5703125" style="7" customWidth="1"/>
    <col min="2" max="2" width="3.42578125" style="111" customWidth="1"/>
    <col min="3" max="3" width="37.140625" style="7" customWidth="1"/>
    <col min="4" max="4" width="52.85546875" style="30" customWidth="1"/>
    <col min="5" max="5" width="16" style="30" customWidth="1"/>
    <col min="6" max="6" width="19.42578125" style="30" customWidth="1"/>
    <col min="7" max="7" width="7.7109375" style="617" customWidth="1"/>
    <col min="8" max="10" width="7.7109375" style="7" customWidth="1"/>
    <col min="11" max="11" width="6.85546875" style="7" customWidth="1"/>
    <col min="12" max="16384" width="9.140625" style="7"/>
  </cols>
  <sheetData>
    <row r="1" spans="1:11" ht="20.25" x14ac:dyDescent="0.3">
      <c r="A1" s="801" t="s">
        <v>779</v>
      </c>
      <c r="B1" s="801"/>
      <c r="C1" s="801"/>
      <c r="D1" s="801"/>
      <c r="E1" s="801"/>
      <c r="F1" s="801"/>
      <c r="G1" s="801"/>
      <c r="H1" s="801"/>
      <c r="I1" s="801"/>
      <c r="J1" s="801"/>
    </row>
    <row r="2" spans="1:11" x14ac:dyDescent="0.3">
      <c r="A2" s="1"/>
      <c r="B2" s="106"/>
      <c r="C2" s="3"/>
      <c r="D2" s="29"/>
      <c r="E2" s="29"/>
      <c r="F2" s="29"/>
      <c r="G2" s="358"/>
      <c r="H2" s="3"/>
      <c r="I2" s="3"/>
      <c r="J2" s="3"/>
    </row>
    <row r="3" spans="1:11" ht="12" customHeight="1" x14ac:dyDescent="0.3">
      <c r="A3" s="406"/>
      <c r="B3" s="808" t="s">
        <v>1206</v>
      </c>
      <c r="C3" s="809"/>
      <c r="D3" s="815" t="s">
        <v>9</v>
      </c>
      <c r="E3" s="817" t="s">
        <v>1156</v>
      </c>
      <c r="F3" s="817" t="s">
        <v>1157</v>
      </c>
      <c r="G3" s="802" t="s">
        <v>143</v>
      </c>
      <c r="H3" s="803"/>
      <c r="I3" s="802" t="s">
        <v>144</v>
      </c>
      <c r="J3" s="803"/>
    </row>
    <row r="4" spans="1:11" ht="12" customHeight="1" x14ac:dyDescent="0.3">
      <c r="A4" s="814" t="s">
        <v>0</v>
      </c>
      <c r="B4" s="810"/>
      <c r="C4" s="811"/>
      <c r="D4" s="816"/>
      <c r="E4" s="818"/>
      <c r="F4" s="818"/>
      <c r="G4" s="804"/>
      <c r="H4" s="805"/>
      <c r="I4" s="804"/>
      <c r="J4" s="805"/>
    </row>
    <row r="5" spans="1:11" ht="12" customHeight="1" x14ac:dyDescent="0.3">
      <c r="A5" s="814"/>
      <c r="B5" s="810"/>
      <c r="C5" s="811"/>
      <c r="D5" s="414" t="s">
        <v>7</v>
      </c>
      <c r="E5" s="818"/>
      <c r="F5" s="818"/>
      <c r="G5" s="804"/>
      <c r="H5" s="805"/>
      <c r="I5" s="804"/>
      <c r="J5" s="805"/>
    </row>
    <row r="6" spans="1:11" ht="12" customHeight="1" x14ac:dyDescent="0.3">
      <c r="A6" s="409"/>
      <c r="B6" s="812"/>
      <c r="C6" s="813"/>
      <c r="D6" s="415"/>
      <c r="E6" s="819"/>
      <c r="F6" s="819"/>
      <c r="G6" s="804"/>
      <c r="H6" s="805"/>
      <c r="I6" s="804"/>
      <c r="J6" s="805"/>
    </row>
    <row r="7" spans="1:11" ht="12" customHeight="1" x14ac:dyDescent="0.3">
      <c r="A7" s="401"/>
      <c r="B7" s="806"/>
      <c r="C7" s="807"/>
      <c r="D7" s="416"/>
      <c r="E7" s="416"/>
      <c r="F7" s="416"/>
      <c r="G7" s="386" t="s">
        <v>1</v>
      </c>
      <c r="H7" s="386" t="s">
        <v>2</v>
      </c>
      <c r="I7" s="386" t="s">
        <v>1</v>
      </c>
      <c r="J7" s="410" t="s">
        <v>2</v>
      </c>
    </row>
    <row r="8" spans="1:11" ht="12" customHeight="1" x14ac:dyDescent="0.3">
      <c r="A8" s="363" t="s">
        <v>927</v>
      </c>
      <c r="B8" s="364"/>
      <c r="C8" s="364"/>
      <c r="D8" s="364"/>
      <c r="E8" s="364"/>
      <c r="F8" s="364"/>
      <c r="G8" s="400"/>
      <c r="H8" s="364"/>
      <c r="I8" s="364"/>
      <c r="J8" s="417"/>
    </row>
    <row r="9" spans="1:11" s="11" customFormat="1" ht="13.5" customHeight="1" x14ac:dyDescent="0.3">
      <c r="A9" s="254"/>
      <c r="B9" s="699"/>
      <c r="C9" s="700"/>
      <c r="D9" s="619"/>
      <c r="E9" s="619"/>
      <c r="F9" s="619"/>
      <c r="G9" s="620"/>
      <c r="H9" s="621"/>
      <c r="I9" s="622"/>
      <c r="J9" s="622"/>
      <c r="K9" s="11">
        <f>SUM(G9:J9)</f>
        <v>0</v>
      </c>
    </row>
    <row r="10" spans="1:11" s="11" customFormat="1" ht="13.5" customHeight="1" x14ac:dyDescent="0.3">
      <c r="A10" s="83"/>
      <c r="B10" s="288"/>
      <c r="C10" s="289"/>
      <c r="D10" s="354"/>
      <c r="E10" s="354"/>
      <c r="F10" s="354"/>
      <c r="G10" s="87"/>
      <c r="H10" s="88"/>
      <c r="I10" s="88"/>
      <c r="J10" s="88"/>
      <c r="K10" s="11">
        <f>SUM(G10:J10)</f>
        <v>0</v>
      </c>
    </row>
    <row r="11" spans="1:11" s="11" customFormat="1" ht="14.1" customHeight="1" x14ac:dyDescent="0.3">
      <c r="A11" s="790" t="s">
        <v>926</v>
      </c>
      <c r="B11" s="799"/>
      <c r="C11" s="799"/>
      <c r="D11" s="800"/>
      <c r="E11" s="634"/>
      <c r="F11" s="634"/>
      <c r="G11" s="615">
        <f t="shared" ref="G11:J11" si="0">SUM(G9)</f>
        <v>0</v>
      </c>
      <c r="H11" s="280">
        <f t="shared" si="0"/>
        <v>0</v>
      </c>
      <c r="I11" s="280">
        <f t="shared" si="0"/>
        <v>0</v>
      </c>
      <c r="J11" s="280">
        <f t="shared" si="0"/>
        <v>0</v>
      </c>
    </row>
    <row r="12" spans="1:11" s="11" customFormat="1" ht="14.1" customHeight="1" x14ac:dyDescent="0.25">
      <c r="A12" s="340" t="s">
        <v>935</v>
      </c>
      <c r="B12" s="352"/>
      <c r="C12" s="352"/>
      <c r="D12" s="352"/>
      <c r="E12" s="633"/>
      <c r="F12" s="633"/>
      <c r="G12" s="779">
        <f>SUM(A9)</f>
        <v>0</v>
      </c>
      <c r="H12" s="780"/>
      <c r="I12" s="780"/>
      <c r="J12" s="781"/>
    </row>
    <row r="13" spans="1:11" s="11" customFormat="1" ht="14.1" customHeight="1" x14ac:dyDescent="0.25">
      <c r="A13" s="785" t="s">
        <v>928</v>
      </c>
      <c r="B13" s="788"/>
      <c r="C13" s="788"/>
      <c r="D13" s="788"/>
      <c r="E13" s="788"/>
      <c r="F13" s="788"/>
      <c r="G13" s="788"/>
      <c r="H13" s="788"/>
      <c r="I13" s="788"/>
      <c r="J13" s="789"/>
    </row>
    <row r="14" spans="1:11" s="12" customFormat="1" ht="14.1" customHeight="1" x14ac:dyDescent="0.3">
      <c r="A14" s="254">
        <v>1</v>
      </c>
      <c r="B14" s="510" t="s">
        <v>140</v>
      </c>
      <c r="C14" s="748" t="s">
        <v>1075</v>
      </c>
      <c r="D14" s="355" t="s">
        <v>1119</v>
      </c>
      <c r="E14" s="355"/>
      <c r="F14" s="355"/>
      <c r="G14" s="80">
        <v>46</v>
      </c>
      <c r="H14" s="53">
        <v>8</v>
      </c>
      <c r="I14" s="59" t="s">
        <v>3</v>
      </c>
      <c r="J14" s="59" t="s">
        <v>3</v>
      </c>
      <c r="K14" s="545">
        <f>SUM(G14:J14)</f>
        <v>54</v>
      </c>
    </row>
    <row r="15" spans="1:11" s="12" customFormat="1" ht="14.1" customHeight="1" x14ac:dyDescent="0.3">
      <c r="A15" s="31">
        <v>2</v>
      </c>
      <c r="B15" s="607" t="s">
        <v>140</v>
      </c>
      <c r="C15" s="90" t="s">
        <v>1223</v>
      </c>
      <c r="D15" s="355" t="s">
        <v>1224</v>
      </c>
      <c r="E15" s="355"/>
      <c r="F15" s="355"/>
      <c r="G15" s="52">
        <v>63</v>
      </c>
      <c r="H15" s="53">
        <v>2</v>
      </c>
      <c r="I15" s="59"/>
      <c r="J15" s="59"/>
      <c r="K15" s="545"/>
    </row>
    <row r="16" spans="1:11" s="12" customFormat="1" ht="14.1" customHeight="1" x14ac:dyDescent="0.3">
      <c r="A16" s="31">
        <v>3</v>
      </c>
      <c r="B16" s="607" t="s">
        <v>140</v>
      </c>
      <c r="C16" s="90" t="s">
        <v>876</v>
      </c>
      <c r="D16" s="356" t="s">
        <v>907</v>
      </c>
      <c r="E16" s="356"/>
      <c r="F16" s="356"/>
      <c r="G16" s="39">
        <v>123</v>
      </c>
      <c r="H16" s="38">
        <v>11</v>
      </c>
      <c r="I16" s="36" t="s">
        <v>3</v>
      </c>
      <c r="J16" s="36" t="s">
        <v>3</v>
      </c>
      <c r="K16" s="545">
        <f t="shared" ref="K16:K19" si="1">SUM(G16:J16)</f>
        <v>134</v>
      </c>
    </row>
    <row r="17" spans="1:11" s="12" customFormat="1" ht="14.1" customHeight="1" x14ac:dyDescent="0.3">
      <c r="A17" s="31">
        <v>4</v>
      </c>
      <c r="B17" s="555" t="s">
        <v>140</v>
      </c>
      <c r="C17" s="556" t="s">
        <v>1126</v>
      </c>
      <c r="D17" s="355" t="s">
        <v>1119</v>
      </c>
      <c r="E17" s="355"/>
      <c r="F17" s="355"/>
      <c r="G17" s="39">
        <v>176</v>
      </c>
      <c r="H17" s="38">
        <v>8</v>
      </c>
      <c r="I17" s="38" t="s">
        <v>3</v>
      </c>
      <c r="J17" s="623" t="s">
        <v>3</v>
      </c>
      <c r="K17" s="545">
        <f t="shared" si="1"/>
        <v>184</v>
      </c>
    </row>
    <row r="18" spans="1:11" s="12" customFormat="1" ht="14.1" customHeight="1" x14ac:dyDescent="0.3">
      <c r="A18" s="31">
        <v>5</v>
      </c>
      <c r="B18" s="607" t="s">
        <v>140</v>
      </c>
      <c r="C18" s="90" t="s">
        <v>986</v>
      </c>
      <c r="D18" s="356" t="s">
        <v>1127</v>
      </c>
      <c r="E18" s="356"/>
      <c r="F18" s="356"/>
      <c r="G18" s="39">
        <v>352</v>
      </c>
      <c r="H18" s="38">
        <v>36</v>
      </c>
      <c r="I18" s="36" t="s">
        <v>3</v>
      </c>
      <c r="J18" s="36" t="s">
        <v>3</v>
      </c>
      <c r="K18" s="545">
        <f t="shared" si="1"/>
        <v>388</v>
      </c>
    </row>
    <row r="19" spans="1:11" s="12" customFormat="1" ht="14.1" customHeight="1" x14ac:dyDescent="0.3">
      <c r="A19" s="736">
        <v>6</v>
      </c>
      <c r="B19" s="241" t="s">
        <v>140</v>
      </c>
      <c r="C19" s="278" t="s">
        <v>1057</v>
      </c>
      <c r="D19" s="356" t="s">
        <v>1058</v>
      </c>
      <c r="E19" s="356" t="s">
        <v>1235</v>
      </c>
      <c r="F19" s="356"/>
      <c r="G19" s="39">
        <v>389</v>
      </c>
      <c r="H19" s="38">
        <v>6</v>
      </c>
      <c r="I19" s="38" t="s">
        <v>3</v>
      </c>
      <c r="J19" s="38" t="s">
        <v>3</v>
      </c>
      <c r="K19" s="545">
        <f t="shared" si="1"/>
        <v>395</v>
      </c>
    </row>
    <row r="20" spans="1:11" s="11" customFormat="1" ht="14.1" customHeight="1" x14ac:dyDescent="0.3">
      <c r="A20" s="790" t="s">
        <v>926</v>
      </c>
      <c r="B20" s="799"/>
      <c r="C20" s="799"/>
      <c r="D20" s="800"/>
      <c r="E20" s="634"/>
      <c r="F20" s="634"/>
      <c r="G20" s="615">
        <f>SUM(G14:G19)</f>
        <v>1149</v>
      </c>
      <c r="H20" s="280">
        <f>SUM(H14:H19)</f>
        <v>71</v>
      </c>
      <c r="I20" s="280">
        <f>SUM(I14:I19)</f>
        <v>0</v>
      </c>
      <c r="J20" s="280">
        <f>SUM(J14:J19)</f>
        <v>0</v>
      </c>
    </row>
    <row r="21" spans="1:11" s="11" customFormat="1" ht="14.1" customHeight="1" x14ac:dyDescent="0.25">
      <c r="A21" s="340" t="s">
        <v>935</v>
      </c>
      <c r="B21" s="352"/>
      <c r="C21" s="352"/>
      <c r="D21" s="352"/>
      <c r="E21" s="633"/>
      <c r="F21" s="633"/>
      <c r="G21" s="779">
        <f>SUM(A19)</f>
        <v>6</v>
      </c>
      <c r="H21" s="780"/>
      <c r="I21" s="780"/>
      <c r="J21" s="781"/>
    </row>
    <row r="22" spans="1:11" s="11" customFormat="1" ht="14.1" customHeight="1" x14ac:dyDescent="0.25">
      <c r="A22" s="540"/>
      <c r="B22" s="541"/>
      <c r="C22" s="541"/>
      <c r="D22" s="541"/>
      <c r="E22" s="633"/>
      <c r="F22" s="633"/>
      <c r="G22" s="611"/>
      <c r="H22" s="538"/>
      <c r="I22" s="538"/>
      <c r="J22" s="539"/>
    </row>
    <row r="23" spans="1:11" s="11" customFormat="1" ht="14.1" customHeight="1" x14ac:dyDescent="0.25">
      <c r="A23" s="785" t="s">
        <v>929</v>
      </c>
      <c r="B23" s="786"/>
      <c r="C23" s="786"/>
      <c r="D23" s="786"/>
      <c r="E23" s="786"/>
      <c r="F23" s="786"/>
      <c r="G23" s="786"/>
      <c r="H23" s="786"/>
      <c r="I23" s="786"/>
      <c r="J23" s="787"/>
    </row>
    <row r="24" spans="1:11" s="11" customFormat="1" ht="14.1" customHeight="1" x14ac:dyDescent="0.25">
      <c r="A24" s="284"/>
      <c r="B24" s="282"/>
      <c r="C24" s="283"/>
      <c r="D24" s="282"/>
      <c r="E24" s="282"/>
      <c r="F24" s="282"/>
      <c r="G24" s="284"/>
      <c r="H24" s="284"/>
      <c r="I24" s="284"/>
      <c r="J24" s="284"/>
      <c r="K24" s="11">
        <f>SUM(G24:J24)</f>
        <v>0</v>
      </c>
    </row>
    <row r="25" spans="1:11" s="11" customFormat="1" ht="14.1" customHeight="1" x14ac:dyDescent="0.3">
      <c r="A25" s="285"/>
      <c r="B25" s="286"/>
      <c r="C25" s="287"/>
      <c r="D25" s="241"/>
      <c r="E25" s="278"/>
      <c r="F25" s="355"/>
      <c r="G25" s="285"/>
      <c r="H25" s="285"/>
      <c r="I25" s="285"/>
      <c r="J25" s="285"/>
      <c r="K25" s="11">
        <f>SUM(G25:J25)</f>
        <v>0</v>
      </c>
    </row>
    <row r="26" spans="1:11" s="11" customFormat="1" ht="14.1" customHeight="1" x14ac:dyDescent="0.25">
      <c r="A26" s="790" t="s">
        <v>926</v>
      </c>
      <c r="B26" s="791"/>
      <c r="C26" s="791"/>
      <c r="D26" s="792"/>
      <c r="E26" s="637"/>
      <c r="F26" s="637"/>
      <c r="G26" s="331">
        <f>SUM(G24:G25)</f>
        <v>0</v>
      </c>
      <c r="H26" s="290">
        <f>SUM(H24:H25)</f>
        <v>0</v>
      </c>
      <c r="I26" s="290">
        <f>SUM(I24:I25)</f>
        <v>0</v>
      </c>
      <c r="J26" s="290">
        <f>SUM(J24:J25)</f>
        <v>0</v>
      </c>
    </row>
    <row r="27" spans="1:11" s="11" customFormat="1" ht="14.1" customHeight="1" x14ac:dyDescent="0.25">
      <c r="A27" s="340" t="s">
        <v>935</v>
      </c>
      <c r="B27" s="352"/>
      <c r="C27" s="352"/>
      <c r="D27" s="352"/>
      <c r="E27" s="633"/>
      <c r="F27" s="633"/>
      <c r="G27" s="779">
        <f>SUM(A25)</f>
        <v>0</v>
      </c>
      <c r="H27" s="780"/>
      <c r="I27" s="780"/>
      <c r="J27" s="781"/>
    </row>
    <row r="28" spans="1:11" s="11" customFormat="1" ht="14.1" customHeight="1" x14ac:dyDescent="0.25">
      <c r="A28" s="785" t="s">
        <v>930</v>
      </c>
      <c r="B28" s="786"/>
      <c r="C28" s="786"/>
      <c r="D28" s="786"/>
      <c r="E28" s="786"/>
      <c r="F28" s="786"/>
      <c r="G28" s="786"/>
      <c r="H28" s="786"/>
      <c r="I28" s="786"/>
      <c r="J28" s="787"/>
    </row>
    <row r="29" spans="1:11" s="11" customFormat="1" ht="14.1" customHeight="1" x14ac:dyDescent="0.25">
      <c r="A29" s="65">
        <v>1</v>
      </c>
      <c r="B29" s="701" t="s">
        <v>1168</v>
      </c>
      <c r="C29" s="78"/>
      <c r="D29" s="701" t="s">
        <v>1171</v>
      </c>
      <c r="E29" s="701"/>
      <c r="F29" s="701"/>
      <c r="G29" s="697">
        <v>47</v>
      </c>
      <c r="H29" s="704">
        <v>14</v>
      </c>
      <c r="I29" s="704" t="s">
        <v>3</v>
      </c>
      <c r="J29" s="704" t="s">
        <v>3</v>
      </c>
      <c r="K29" s="11">
        <f>SUM(G29:J29)</f>
        <v>61</v>
      </c>
    </row>
    <row r="30" spans="1:11" s="11" customFormat="1" ht="14.1" customHeight="1" x14ac:dyDescent="0.25">
      <c r="A30" s="31">
        <v>2</v>
      </c>
      <c r="B30" s="231" t="s">
        <v>1169</v>
      </c>
      <c r="C30" s="231"/>
      <c r="D30" s="230" t="s">
        <v>1172</v>
      </c>
      <c r="E30" s="122"/>
      <c r="F30" s="122"/>
      <c r="G30" s="122">
        <v>37</v>
      </c>
      <c r="H30" s="705">
        <v>14</v>
      </c>
      <c r="I30" s="704" t="s">
        <v>3</v>
      </c>
      <c r="J30" s="705" t="s">
        <v>3</v>
      </c>
      <c r="K30" s="11">
        <f t="shared" ref="K30:K31" si="2">SUM(G30:J30)</f>
        <v>51</v>
      </c>
    </row>
    <row r="31" spans="1:11" s="11" customFormat="1" ht="14.1" customHeight="1" x14ac:dyDescent="0.25">
      <c r="A31" s="694">
        <v>3</v>
      </c>
      <c r="B31" s="702" t="s">
        <v>1170</v>
      </c>
      <c r="C31" s="703"/>
      <c r="D31" s="702" t="s">
        <v>1173</v>
      </c>
      <c r="E31" s="702"/>
      <c r="F31" s="702"/>
      <c r="G31" s="698">
        <v>6</v>
      </c>
      <c r="H31" s="511" t="s">
        <v>3</v>
      </c>
      <c r="I31" s="704" t="s">
        <v>3</v>
      </c>
      <c r="J31" s="511" t="s">
        <v>3</v>
      </c>
      <c r="K31" s="11">
        <f t="shared" si="2"/>
        <v>6</v>
      </c>
    </row>
    <row r="32" spans="1:11" s="11" customFormat="1" ht="14.1" customHeight="1" x14ac:dyDescent="0.25">
      <c r="A32" s="790" t="s">
        <v>926</v>
      </c>
      <c r="B32" s="791"/>
      <c r="C32" s="791"/>
      <c r="D32" s="792"/>
      <c r="E32" s="637"/>
      <c r="F32" s="637"/>
      <c r="G32" s="331">
        <f>SUM(G29:G31)</f>
        <v>90</v>
      </c>
      <c r="H32" s="290">
        <f>SUM(H29:H31)</f>
        <v>28</v>
      </c>
      <c r="I32" s="290">
        <f>SUM(I29:I31)</f>
        <v>0</v>
      </c>
      <c r="J32" s="290">
        <f>SUM(J29:J31)</f>
        <v>0</v>
      </c>
    </row>
    <row r="33" spans="1:11" s="11" customFormat="1" ht="14.1" customHeight="1" x14ac:dyDescent="0.25">
      <c r="A33" s="340" t="s">
        <v>935</v>
      </c>
      <c r="B33" s="352"/>
      <c r="C33" s="352"/>
      <c r="D33" s="352"/>
      <c r="E33" s="633"/>
      <c r="F33" s="633"/>
      <c r="G33" s="779">
        <f>SUM(A31)</f>
        <v>3</v>
      </c>
      <c r="H33" s="780"/>
      <c r="I33" s="780"/>
      <c r="J33" s="781"/>
    </row>
    <row r="34" spans="1:11" s="11" customFormat="1" ht="14.1" customHeight="1" x14ac:dyDescent="0.25">
      <c r="A34" s="785" t="s">
        <v>931</v>
      </c>
      <c r="B34" s="786"/>
      <c r="C34" s="786"/>
      <c r="D34" s="786"/>
      <c r="E34" s="786"/>
      <c r="F34" s="786"/>
      <c r="G34" s="786"/>
      <c r="H34" s="786"/>
      <c r="I34" s="786"/>
      <c r="J34" s="787"/>
    </row>
    <row r="35" spans="1:11" s="11" customFormat="1" ht="14.1" customHeight="1" x14ac:dyDescent="0.25">
      <c r="A35" s="284"/>
      <c r="B35" s="282"/>
      <c r="C35" s="283"/>
      <c r="D35" s="282"/>
      <c r="E35" s="282"/>
      <c r="F35" s="282"/>
      <c r="G35" s="284"/>
      <c r="H35" s="284"/>
      <c r="I35" s="284"/>
      <c r="J35" s="284"/>
      <c r="K35" s="11">
        <f>SUM(G35:J35)</f>
        <v>0</v>
      </c>
    </row>
    <row r="36" spans="1:11" s="11" customFormat="1" ht="14.1" customHeight="1" x14ac:dyDescent="0.25">
      <c r="A36" s="359"/>
      <c r="B36" s="360"/>
      <c r="C36" s="361"/>
      <c r="D36" s="360"/>
      <c r="E36" s="360"/>
      <c r="F36" s="360"/>
      <c r="G36" s="359"/>
      <c r="H36" s="359"/>
      <c r="I36" s="359"/>
      <c r="J36" s="359"/>
      <c r="K36" s="11">
        <f>SUM(G36:J36)</f>
        <v>0</v>
      </c>
    </row>
    <row r="37" spans="1:11" s="11" customFormat="1" ht="14.1" customHeight="1" x14ac:dyDescent="0.25">
      <c r="A37" s="793" t="s">
        <v>926</v>
      </c>
      <c r="B37" s="794"/>
      <c r="C37" s="794"/>
      <c r="D37" s="795"/>
      <c r="E37" s="639"/>
      <c r="F37" s="639"/>
      <c r="G37" s="616">
        <f>SUM(G35:G36)</f>
        <v>0</v>
      </c>
      <c r="H37" s="362">
        <f>SUM(H35:H36)</f>
        <v>0</v>
      </c>
      <c r="I37" s="362">
        <f>SUM(I35:I36)</f>
        <v>0</v>
      </c>
      <c r="J37" s="362">
        <f>SUM(J35:J36)</f>
        <v>0</v>
      </c>
    </row>
    <row r="38" spans="1:11" s="11" customFormat="1" ht="14.1" customHeight="1" x14ac:dyDescent="0.25">
      <c r="A38" s="340" t="s">
        <v>935</v>
      </c>
      <c r="B38" s="352"/>
      <c r="C38" s="352"/>
      <c r="D38" s="352"/>
      <c r="E38" s="633"/>
      <c r="F38" s="633"/>
      <c r="G38" s="779">
        <f>SUM(A36)</f>
        <v>0</v>
      </c>
      <c r="H38" s="780"/>
      <c r="I38" s="780"/>
      <c r="J38" s="781"/>
    </row>
    <row r="39" spans="1:11" s="11" customFormat="1" ht="14.1" customHeight="1" x14ac:dyDescent="0.25">
      <c r="A39" s="785" t="s">
        <v>932</v>
      </c>
      <c r="B39" s="786"/>
      <c r="C39" s="786"/>
      <c r="D39" s="786"/>
      <c r="E39" s="786"/>
      <c r="F39" s="786"/>
      <c r="G39" s="786"/>
      <c r="H39" s="786"/>
      <c r="I39" s="786"/>
      <c r="J39" s="787"/>
    </row>
    <row r="40" spans="1:11" s="12" customFormat="1" ht="14.1" customHeight="1" x14ac:dyDescent="0.3">
      <c r="A40" s="76">
        <v>1</v>
      </c>
      <c r="B40" s="101" t="s">
        <v>140</v>
      </c>
      <c r="C40" s="90" t="s">
        <v>204</v>
      </c>
      <c r="D40" s="356" t="s">
        <v>266</v>
      </c>
      <c r="E40" s="355"/>
      <c r="F40" s="355"/>
      <c r="G40" s="80">
        <v>9</v>
      </c>
      <c r="H40" s="36" t="s">
        <v>3</v>
      </c>
      <c r="I40" s="36" t="s">
        <v>3</v>
      </c>
      <c r="J40" s="36" t="s">
        <v>3</v>
      </c>
      <c r="K40" s="545">
        <f>SUM(G40:J40)</f>
        <v>9</v>
      </c>
    </row>
    <row r="41" spans="1:11" s="12" customFormat="1" ht="14.1" customHeight="1" x14ac:dyDescent="0.3">
      <c r="A41" s="76">
        <v>2</v>
      </c>
      <c r="B41" s="103" t="s">
        <v>140</v>
      </c>
      <c r="C41" s="90" t="s">
        <v>871</v>
      </c>
      <c r="D41" s="356" t="s">
        <v>872</v>
      </c>
      <c r="E41" s="356"/>
      <c r="F41" s="356"/>
      <c r="G41" s="39">
        <v>15</v>
      </c>
      <c r="H41" s="38">
        <v>10</v>
      </c>
      <c r="I41" s="36" t="s">
        <v>3</v>
      </c>
      <c r="J41" s="36" t="s">
        <v>3</v>
      </c>
      <c r="K41" s="545">
        <f t="shared" ref="K41:K103" si="3">SUM(G41:J41)</f>
        <v>25</v>
      </c>
    </row>
    <row r="42" spans="1:11" s="12" customFormat="1" ht="14.1" customHeight="1" x14ac:dyDescent="0.3">
      <c r="A42" s="693">
        <v>3</v>
      </c>
      <c r="B42" s="103" t="s">
        <v>140</v>
      </c>
      <c r="C42" s="90" t="s">
        <v>157</v>
      </c>
      <c r="D42" s="356" t="s">
        <v>230</v>
      </c>
      <c r="E42" s="356"/>
      <c r="F42" s="356"/>
      <c r="G42" s="39">
        <v>5</v>
      </c>
      <c r="H42" s="38">
        <v>4</v>
      </c>
      <c r="I42" s="38" t="s">
        <v>3</v>
      </c>
      <c r="J42" s="38" t="s">
        <v>3</v>
      </c>
      <c r="K42" s="545">
        <f t="shared" si="3"/>
        <v>9</v>
      </c>
    </row>
    <row r="43" spans="1:11" s="12" customFormat="1" ht="14.1" customHeight="1" x14ac:dyDescent="0.3">
      <c r="A43" s="693">
        <v>4</v>
      </c>
      <c r="B43" s="103" t="s">
        <v>140</v>
      </c>
      <c r="C43" s="90" t="s">
        <v>156</v>
      </c>
      <c r="D43" s="356" t="s">
        <v>450</v>
      </c>
      <c r="E43" s="356"/>
      <c r="F43" s="356"/>
      <c r="G43" s="39">
        <v>9</v>
      </c>
      <c r="H43" s="36">
        <v>2</v>
      </c>
      <c r="I43" s="36" t="s">
        <v>3</v>
      </c>
      <c r="J43" s="36" t="s">
        <v>3</v>
      </c>
      <c r="K43" s="545">
        <f t="shared" si="3"/>
        <v>11</v>
      </c>
    </row>
    <row r="44" spans="1:11" s="12" customFormat="1" ht="14.1" customHeight="1" x14ac:dyDescent="0.3">
      <c r="A44" s="693">
        <v>5</v>
      </c>
      <c r="B44" s="103" t="s">
        <v>140</v>
      </c>
      <c r="C44" s="90" t="s">
        <v>161</v>
      </c>
      <c r="D44" s="356" t="s">
        <v>234</v>
      </c>
      <c r="E44" s="356"/>
      <c r="F44" s="356"/>
      <c r="G44" s="39">
        <v>10</v>
      </c>
      <c r="H44" s="36">
        <v>4</v>
      </c>
      <c r="I44" s="36" t="s">
        <v>3</v>
      </c>
      <c r="J44" s="36" t="s">
        <v>3</v>
      </c>
      <c r="K44" s="545">
        <f t="shared" si="3"/>
        <v>14</v>
      </c>
    </row>
    <row r="45" spans="1:11" s="12" customFormat="1" ht="14.1" customHeight="1" x14ac:dyDescent="0.3">
      <c r="A45" s="693">
        <v>6</v>
      </c>
      <c r="B45" s="103" t="s">
        <v>140</v>
      </c>
      <c r="C45" s="90" t="s">
        <v>1007</v>
      </c>
      <c r="D45" s="356" t="s">
        <v>1010</v>
      </c>
      <c r="E45" s="356"/>
      <c r="F45" s="356"/>
      <c r="G45" s="39">
        <v>14</v>
      </c>
      <c r="H45" s="38" t="s">
        <v>3</v>
      </c>
      <c r="I45" s="36" t="s">
        <v>3</v>
      </c>
      <c r="J45" s="36" t="s">
        <v>3</v>
      </c>
      <c r="K45" s="545">
        <f t="shared" si="3"/>
        <v>14</v>
      </c>
    </row>
    <row r="46" spans="1:11" s="12" customFormat="1" ht="14.1" customHeight="1" x14ac:dyDescent="0.3">
      <c r="A46" s="693">
        <v>7</v>
      </c>
      <c r="B46" s="103" t="s">
        <v>140</v>
      </c>
      <c r="C46" s="90" t="s">
        <v>154</v>
      </c>
      <c r="D46" s="356" t="s">
        <v>451</v>
      </c>
      <c r="E46" s="356"/>
      <c r="F46" s="356"/>
      <c r="G46" s="39">
        <v>21</v>
      </c>
      <c r="H46" s="38">
        <v>10</v>
      </c>
      <c r="I46" s="36" t="s">
        <v>3</v>
      </c>
      <c r="J46" s="36" t="s">
        <v>3</v>
      </c>
      <c r="K46" s="545">
        <f t="shared" si="3"/>
        <v>31</v>
      </c>
    </row>
    <row r="47" spans="1:11" s="12" customFormat="1" ht="14.1" customHeight="1" x14ac:dyDescent="0.3">
      <c r="A47" s="693">
        <v>8</v>
      </c>
      <c r="B47" s="103" t="s">
        <v>140</v>
      </c>
      <c r="C47" s="90" t="s">
        <v>1008</v>
      </c>
      <c r="D47" s="356" t="s">
        <v>1010</v>
      </c>
      <c r="E47" s="356"/>
      <c r="F47" s="356"/>
      <c r="G47" s="39">
        <v>37</v>
      </c>
      <c r="H47" s="38" t="s">
        <v>3</v>
      </c>
      <c r="I47" s="38" t="s">
        <v>3</v>
      </c>
      <c r="J47" s="38" t="s">
        <v>3</v>
      </c>
      <c r="K47" s="545">
        <f t="shared" si="3"/>
        <v>37</v>
      </c>
    </row>
    <row r="48" spans="1:11" s="12" customFormat="1" ht="14.1" customHeight="1" x14ac:dyDescent="0.3">
      <c r="A48" s="693">
        <v>9</v>
      </c>
      <c r="B48" s="103" t="s">
        <v>140</v>
      </c>
      <c r="C48" s="90" t="s">
        <v>159</v>
      </c>
      <c r="D48" s="356" t="s">
        <v>232</v>
      </c>
      <c r="E48" s="356"/>
      <c r="F48" s="356"/>
      <c r="G48" s="39">
        <v>5</v>
      </c>
      <c r="H48" s="36" t="s">
        <v>3</v>
      </c>
      <c r="I48" s="36" t="s">
        <v>3</v>
      </c>
      <c r="J48" s="36" t="s">
        <v>3</v>
      </c>
      <c r="K48" s="545">
        <f t="shared" si="3"/>
        <v>5</v>
      </c>
    </row>
    <row r="49" spans="1:11" s="12" customFormat="1" ht="14.1" customHeight="1" x14ac:dyDescent="0.3">
      <c r="A49" s="693">
        <v>10</v>
      </c>
      <c r="B49" s="101" t="s">
        <v>140</v>
      </c>
      <c r="C49" s="90" t="s">
        <v>168</v>
      </c>
      <c r="D49" s="356" t="s">
        <v>242</v>
      </c>
      <c r="E49" s="356"/>
      <c r="F49" s="356"/>
      <c r="G49" s="39">
        <v>62</v>
      </c>
      <c r="H49" s="38" t="s">
        <v>3</v>
      </c>
      <c r="I49" s="38" t="s">
        <v>3</v>
      </c>
      <c r="J49" s="38" t="s">
        <v>3</v>
      </c>
      <c r="K49" s="545">
        <f t="shared" si="3"/>
        <v>62</v>
      </c>
    </row>
    <row r="50" spans="1:11" s="12" customFormat="1" ht="14.1" customHeight="1" x14ac:dyDescent="0.3">
      <c r="A50" s="693">
        <v>11</v>
      </c>
      <c r="B50" s="101" t="s">
        <v>140</v>
      </c>
      <c r="C50" s="90" t="s">
        <v>160</v>
      </c>
      <c r="D50" s="356" t="s">
        <v>233</v>
      </c>
      <c r="E50" s="356"/>
      <c r="F50" s="356"/>
      <c r="G50" s="39">
        <v>11</v>
      </c>
      <c r="H50" s="38" t="s">
        <v>3</v>
      </c>
      <c r="I50" s="38" t="s">
        <v>3</v>
      </c>
      <c r="J50" s="38" t="s">
        <v>3</v>
      </c>
      <c r="K50" s="545">
        <f t="shared" si="3"/>
        <v>11</v>
      </c>
    </row>
    <row r="51" spans="1:11" s="12" customFormat="1" ht="14.1" customHeight="1" x14ac:dyDescent="0.3">
      <c r="A51" s="742">
        <v>12</v>
      </c>
      <c r="B51" s="101" t="s">
        <v>140</v>
      </c>
      <c r="C51" s="90" t="s">
        <v>163</v>
      </c>
      <c r="D51" s="356" t="s">
        <v>237</v>
      </c>
      <c r="E51" s="356"/>
      <c r="F51" s="356"/>
      <c r="G51" s="39">
        <v>44</v>
      </c>
      <c r="H51" s="38">
        <v>6</v>
      </c>
      <c r="I51" s="38" t="s">
        <v>3</v>
      </c>
      <c r="J51" s="38" t="s">
        <v>3</v>
      </c>
      <c r="K51" s="545">
        <f t="shared" si="3"/>
        <v>50</v>
      </c>
    </row>
    <row r="52" spans="1:11" s="12" customFormat="1" ht="14.1" customHeight="1" x14ac:dyDescent="0.3">
      <c r="A52" s="742">
        <v>13</v>
      </c>
      <c r="B52" s="101" t="s">
        <v>140</v>
      </c>
      <c r="C52" s="90" t="s">
        <v>202</v>
      </c>
      <c r="D52" s="356" t="s">
        <v>466</v>
      </c>
      <c r="E52" s="356"/>
      <c r="F52" s="356"/>
      <c r="G52" s="39">
        <v>8</v>
      </c>
      <c r="H52" s="38">
        <v>6</v>
      </c>
      <c r="I52" s="38" t="s">
        <v>3</v>
      </c>
      <c r="J52" s="38" t="s">
        <v>3</v>
      </c>
      <c r="K52" s="545">
        <f t="shared" si="3"/>
        <v>14</v>
      </c>
    </row>
    <row r="53" spans="1:11" s="12" customFormat="1" ht="14.1" customHeight="1" x14ac:dyDescent="0.3">
      <c r="A53" s="742">
        <v>14</v>
      </c>
      <c r="B53" s="549" t="s">
        <v>140</v>
      </c>
      <c r="C53" s="90" t="s">
        <v>158</v>
      </c>
      <c r="D53" s="356" t="s">
        <v>231</v>
      </c>
      <c r="E53" s="356"/>
      <c r="F53" s="356"/>
      <c r="G53" s="39">
        <v>7</v>
      </c>
      <c r="H53" s="38">
        <v>2</v>
      </c>
      <c r="I53" s="36" t="s">
        <v>3</v>
      </c>
      <c r="J53" s="36" t="s">
        <v>3</v>
      </c>
      <c r="K53" s="545">
        <f t="shared" si="3"/>
        <v>9</v>
      </c>
    </row>
    <row r="54" spans="1:11" s="12" customFormat="1" ht="14.1" customHeight="1" x14ac:dyDescent="0.3">
      <c r="A54" s="742">
        <v>15</v>
      </c>
      <c r="B54" s="101" t="s">
        <v>140</v>
      </c>
      <c r="C54" s="90" t="s">
        <v>197</v>
      </c>
      <c r="D54" s="356" t="s">
        <v>264</v>
      </c>
      <c r="E54" s="356"/>
      <c r="F54" s="356"/>
      <c r="G54" s="39">
        <v>11</v>
      </c>
      <c r="H54" s="38">
        <v>1</v>
      </c>
      <c r="I54" s="38" t="s">
        <v>3</v>
      </c>
      <c r="J54" s="38" t="s">
        <v>3</v>
      </c>
      <c r="K54" s="545">
        <f t="shared" si="3"/>
        <v>12</v>
      </c>
    </row>
    <row r="55" spans="1:11" s="12" customFormat="1" ht="14.1" customHeight="1" x14ac:dyDescent="0.3">
      <c r="A55" s="742">
        <v>16</v>
      </c>
      <c r="B55" s="101" t="s">
        <v>140</v>
      </c>
      <c r="C55" s="90" t="s">
        <v>187</v>
      </c>
      <c r="D55" s="356" t="s">
        <v>235</v>
      </c>
      <c r="E55" s="356"/>
      <c r="F55" s="356"/>
      <c r="G55" s="42">
        <v>15</v>
      </c>
      <c r="H55" s="42">
        <v>6</v>
      </c>
      <c r="I55" s="36" t="s">
        <v>3</v>
      </c>
      <c r="J55" s="36" t="s">
        <v>3</v>
      </c>
      <c r="K55" s="545">
        <f t="shared" si="3"/>
        <v>21</v>
      </c>
    </row>
    <row r="56" spans="1:11" s="12" customFormat="1" ht="14.1" customHeight="1" x14ac:dyDescent="0.3">
      <c r="A56" s="796">
        <v>17</v>
      </c>
      <c r="B56" s="101" t="s">
        <v>140</v>
      </c>
      <c r="C56" s="90" t="s">
        <v>189</v>
      </c>
      <c r="D56" s="356" t="s">
        <v>258</v>
      </c>
      <c r="E56" s="356"/>
      <c r="F56" s="356"/>
      <c r="G56" s="39">
        <v>3</v>
      </c>
      <c r="H56" s="38">
        <v>2</v>
      </c>
      <c r="I56" s="36" t="s">
        <v>3</v>
      </c>
      <c r="J56" s="36" t="s">
        <v>3</v>
      </c>
      <c r="K56" s="545">
        <f t="shared" si="3"/>
        <v>5</v>
      </c>
    </row>
    <row r="57" spans="1:11" s="12" customFormat="1" ht="14.1" customHeight="1" x14ac:dyDescent="0.3">
      <c r="A57" s="797"/>
      <c r="B57" s="101" t="s">
        <v>140</v>
      </c>
      <c r="C57" s="90" t="s">
        <v>189</v>
      </c>
      <c r="D57" s="356" t="s">
        <v>259</v>
      </c>
      <c r="E57" s="356"/>
      <c r="F57" s="356"/>
      <c r="G57" s="39">
        <v>3</v>
      </c>
      <c r="H57" s="38">
        <v>3</v>
      </c>
      <c r="I57" s="36" t="s">
        <v>3</v>
      </c>
      <c r="J57" s="36" t="s">
        <v>3</v>
      </c>
      <c r="K57" s="545">
        <f t="shared" si="3"/>
        <v>6</v>
      </c>
    </row>
    <row r="58" spans="1:11" s="12" customFormat="1" ht="14.1" customHeight="1" x14ac:dyDescent="0.3">
      <c r="A58" s="797"/>
      <c r="B58" s="101" t="s">
        <v>140</v>
      </c>
      <c r="C58" s="90" t="s">
        <v>189</v>
      </c>
      <c r="D58" s="356" t="s">
        <v>260</v>
      </c>
      <c r="E58" s="356"/>
      <c r="F58" s="356"/>
      <c r="G58" s="39">
        <v>2</v>
      </c>
      <c r="H58" s="38">
        <v>3</v>
      </c>
      <c r="I58" s="36" t="s">
        <v>3</v>
      </c>
      <c r="J58" s="36" t="s">
        <v>3</v>
      </c>
      <c r="K58" s="545">
        <f t="shared" si="3"/>
        <v>5</v>
      </c>
    </row>
    <row r="59" spans="1:11" s="12" customFormat="1" ht="14.1" customHeight="1" x14ac:dyDescent="0.3">
      <c r="A59" s="797"/>
      <c r="B59" s="101" t="s">
        <v>140</v>
      </c>
      <c r="C59" s="90" t="s">
        <v>189</v>
      </c>
      <c r="D59" s="356" t="s">
        <v>1081</v>
      </c>
      <c r="E59" s="356"/>
      <c r="F59" s="356"/>
      <c r="G59" s="39">
        <v>2</v>
      </c>
      <c r="H59" s="38">
        <v>2</v>
      </c>
      <c r="I59" s="36" t="s">
        <v>3</v>
      </c>
      <c r="J59" s="36" t="s">
        <v>3</v>
      </c>
      <c r="K59" s="545">
        <f t="shared" si="3"/>
        <v>4</v>
      </c>
    </row>
    <row r="60" spans="1:11" s="12" customFormat="1" ht="14.1" customHeight="1" x14ac:dyDescent="0.3">
      <c r="A60" s="797"/>
      <c r="B60" s="101" t="s">
        <v>140</v>
      </c>
      <c r="C60" s="90" t="s">
        <v>189</v>
      </c>
      <c r="D60" s="356" t="s">
        <v>1082</v>
      </c>
      <c r="E60" s="356"/>
      <c r="F60" s="356"/>
      <c r="G60" s="39">
        <v>3</v>
      </c>
      <c r="H60" s="38">
        <v>3</v>
      </c>
      <c r="I60" s="36" t="s">
        <v>3</v>
      </c>
      <c r="J60" s="36" t="s">
        <v>3</v>
      </c>
      <c r="K60" s="545">
        <f t="shared" si="3"/>
        <v>6</v>
      </c>
    </row>
    <row r="61" spans="1:11" s="12" customFormat="1" ht="14.1" customHeight="1" x14ac:dyDescent="0.3">
      <c r="A61" s="797"/>
      <c r="B61" s="101" t="s">
        <v>140</v>
      </c>
      <c r="C61" s="90" t="s">
        <v>189</v>
      </c>
      <c r="D61" s="356" t="s">
        <v>459</v>
      </c>
      <c r="E61" s="356"/>
      <c r="F61" s="356"/>
      <c r="G61" s="39">
        <v>2</v>
      </c>
      <c r="H61" s="38">
        <v>3</v>
      </c>
      <c r="I61" s="36" t="s">
        <v>3</v>
      </c>
      <c r="J61" s="36" t="s">
        <v>3</v>
      </c>
      <c r="K61" s="545">
        <f t="shared" si="3"/>
        <v>5</v>
      </c>
    </row>
    <row r="62" spans="1:11" s="12" customFormat="1" ht="14.1" customHeight="1" x14ac:dyDescent="0.3">
      <c r="A62" s="797"/>
      <c r="B62" s="101" t="s">
        <v>140</v>
      </c>
      <c r="C62" s="90" t="s">
        <v>189</v>
      </c>
      <c r="D62" s="356" t="s">
        <v>460</v>
      </c>
      <c r="E62" s="356"/>
      <c r="F62" s="356"/>
      <c r="G62" s="39">
        <v>4</v>
      </c>
      <c r="H62" s="38">
        <v>3</v>
      </c>
      <c r="I62" s="36" t="s">
        <v>3</v>
      </c>
      <c r="J62" s="36" t="s">
        <v>3</v>
      </c>
      <c r="K62" s="545">
        <f t="shared" si="3"/>
        <v>7</v>
      </c>
    </row>
    <row r="63" spans="1:11" s="12" customFormat="1" ht="14.1" customHeight="1" x14ac:dyDescent="0.3">
      <c r="A63" s="797"/>
      <c r="B63" s="101" t="s">
        <v>140</v>
      </c>
      <c r="C63" s="90" t="s">
        <v>189</v>
      </c>
      <c r="D63" s="356" t="s">
        <v>461</v>
      </c>
      <c r="E63" s="356"/>
      <c r="F63" s="356"/>
      <c r="G63" s="39">
        <v>3</v>
      </c>
      <c r="H63" s="38">
        <v>2</v>
      </c>
      <c r="I63" s="36" t="s">
        <v>3</v>
      </c>
      <c r="J63" s="36" t="s">
        <v>3</v>
      </c>
      <c r="K63" s="545">
        <f t="shared" si="3"/>
        <v>5</v>
      </c>
    </row>
    <row r="64" spans="1:11" s="12" customFormat="1" ht="14.1" customHeight="1" x14ac:dyDescent="0.3">
      <c r="A64" s="797"/>
      <c r="B64" s="101" t="s">
        <v>140</v>
      </c>
      <c r="C64" s="90" t="s">
        <v>189</v>
      </c>
      <c r="D64" s="356" t="s">
        <v>1083</v>
      </c>
      <c r="E64" s="356"/>
      <c r="F64" s="356"/>
      <c r="G64" s="39">
        <v>3</v>
      </c>
      <c r="H64" s="38">
        <v>3</v>
      </c>
      <c r="I64" s="36" t="s">
        <v>3</v>
      </c>
      <c r="J64" s="36" t="s">
        <v>3</v>
      </c>
      <c r="K64" s="545">
        <f t="shared" si="3"/>
        <v>6</v>
      </c>
    </row>
    <row r="65" spans="1:11" s="12" customFormat="1" ht="14.1" customHeight="1" x14ac:dyDescent="0.3">
      <c r="A65" s="797"/>
      <c r="B65" s="101" t="s">
        <v>140</v>
      </c>
      <c r="C65" s="90" t="s">
        <v>189</v>
      </c>
      <c r="D65" s="356" t="s">
        <v>447</v>
      </c>
      <c r="E65" s="356"/>
      <c r="F65" s="356"/>
      <c r="G65" s="39">
        <v>3</v>
      </c>
      <c r="H65" s="38">
        <v>3</v>
      </c>
      <c r="I65" s="36" t="s">
        <v>3</v>
      </c>
      <c r="J65" s="36" t="s">
        <v>3</v>
      </c>
      <c r="K65" s="545">
        <f t="shared" si="3"/>
        <v>6</v>
      </c>
    </row>
    <row r="66" spans="1:11" s="12" customFormat="1" ht="14.1" customHeight="1" x14ac:dyDescent="0.3">
      <c r="A66" s="797"/>
      <c r="B66" s="101" t="s">
        <v>140</v>
      </c>
      <c r="C66" s="90" t="s">
        <v>189</v>
      </c>
      <c r="D66" s="356" t="s">
        <v>790</v>
      </c>
      <c r="E66" s="356"/>
      <c r="F66" s="356"/>
      <c r="G66" s="39">
        <v>2</v>
      </c>
      <c r="H66" s="38">
        <v>3</v>
      </c>
      <c r="I66" s="36" t="s">
        <v>3</v>
      </c>
      <c r="J66" s="36" t="s">
        <v>3</v>
      </c>
      <c r="K66" s="545">
        <f t="shared" si="3"/>
        <v>5</v>
      </c>
    </row>
    <row r="67" spans="1:11" s="12" customFormat="1" ht="14.1" customHeight="1" x14ac:dyDescent="0.3">
      <c r="A67" s="797"/>
      <c r="B67" s="101" t="s">
        <v>140</v>
      </c>
      <c r="C67" s="90" t="s">
        <v>189</v>
      </c>
      <c r="D67" s="356" t="s">
        <v>462</v>
      </c>
      <c r="E67" s="356"/>
      <c r="F67" s="356"/>
      <c r="G67" s="39">
        <v>3</v>
      </c>
      <c r="H67" s="38">
        <v>3</v>
      </c>
      <c r="I67" s="36" t="s">
        <v>3</v>
      </c>
      <c r="J67" s="36" t="s">
        <v>3</v>
      </c>
      <c r="K67" s="545">
        <f t="shared" si="3"/>
        <v>6</v>
      </c>
    </row>
    <row r="68" spans="1:11" s="12" customFormat="1" ht="14.1" customHeight="1" x14ac:dyDescent="0.3">
      <c r="A68" s="797"/>
      <c r="B68" s="101" t="s">
        <v>140</v>
      </c>
      <c r="C68" s="90" t="s">
        <v>189</v>
      </c>
      <c r="D68" s="356" t="s">
        <v>261</v>
      </c>
      <c r="E68" s="356"/>
      <c r="F68" s="356"/>
      <c r="G68" s="39">
        <v>2</v>
      </c>
      <c r="H68" s="38">
        <v>3</v>
      </c>
      <c r="I68" s="36" t="s">
        <v>3</v>
      </c>
      <c r="J68" s="36" t="s">
        <v>3</v>
      </c>
      <c r="K68" s="545">
        <f t="shared" si="3"/>
        <v>5</v>
      </c>
    </row>
    <row r="69" spans="1:11" s="12" customFormat="1" ht="14.1" customHeight="1" x14ac:dyDescent="0.3">
      <c r="A69" s="797"/>
      <c r="B69" s="101" t="s">
        <v>140</v>
      </c>
      <c r="C69" s="90" t="s">
        <v>189</v>
      </c>
      <c r="D69" s="356" t="s">
        <v>262</v>
      </c>
      <c r="E69" s="356"/>
      <c r="F69" s="356"/>
      <c r="G69" s="39">
        <v>4</v>
      </c>
      <c r="H69" s="38">
        <v>3</v>
      </c>
      <c r="I69" s="36" t="s">
        <v>3</v>
      </c>
      <c r="J69" s="36" t="s">
        <v>3</v>
      </c>
      <c r="K69" s="545">
        <f t="shared" si="3"/>
        <v>7</v>
      </c>
    </row>
    <row r="70" spans="1:11" s="12" customFormat="1" ht="14.1" customHeight="1" x14ac:dyDescent="0.3">
      <c r="A70" s="797"/>
      <c r="B70" s="555" t="s">
        <v>140</v>
      </c>
      <c r="C70" s="556" t="s">
        <v>189</v>
      </c>
      <c r="D70" s="557" t="s">
        <v>1085</v>
      </c>
      <c r="E70" s="557"/>
      <c r="F70" s="557"/>
      <c r="G70" s="39">
        <v>3</v>
      </c>
      <c r="H70" s="38">
        <v>3</v>
      </c>
      <c r="I70" s="36" t="s">
        <v>3</v>
      </c>
      <c r="J70" s="36" t="s">
        <v>3</v>
      </c>
      <c r="K70" s="545">
        <f t="shared" si="3"/>
        <v>6</v>
      </c>
    </row>
    <row r="71" spans="1:11" s="12" customFormat="1" ht="14.1" customHeight="1" x14ac:dyDescent="0.3">
      <c r="A71" s="797"/>
      <c r="B71" s="107" t="s">
        <v>140</v>
      </c>
      <c r="C71" s="90" t="s">
        <v>189</v>
      </c>
      <c r="D71" s="356" t="s">
        <v>446</v>
      </c>
      <c r="E71" s="356"/>
      <c r="F71" s="356"/>
      <c r="G71" s="39">
        <v>3</v>
      </c>
      <c r="H71" s="38">
        <v>4</v>
      </c>
      <c r="I71" s="36" t="s">
        <v>3</v>
      </c>
      <c r="J71" s="36" t="s">
        <v>3</v>
      </c>
      <c r="K71" s="545">
        <f t="shared" si="3"/>
        <v>7</v>
      </c>
    </row>
    <row r="72" spans="1:11" s="12" customFormat="1" ht="14.1" customHeight="1" x14ac:dyDescent="0.3">
      <c r="A72" s="797"/>
      <c r="B72" s="56" t="s">
        <v>140</v>
      </c>
      <c r="C72" s="90" t="s">
        <v>189</v>
      </c>
      <c r="D72" s="356" t="s">
        <v>778</v>
      </c>
      <c r="E72" s="356"/>
      <c r="F72" s="356"/>
      <c r="G72" s="39">
        <v>4</v>
      </c>
      <c r="H72" s="38">
        <v>2</v>
      </c>
      <c r="I72" s="36" t="s">
        <v>3</v>
      </c>
      <c r="J72" s="36" t="s">
        <v>3</v>
      </c>
      <c r="K72" s="545">
        <f t="shared" si="3"/>
        <v>6</v>
      </c>
    </row>
    <row r="73" spans="1:11" s="12" customFormat="1" ht="14.1" customHeight="1" x14ac:dyDescent="0.3">
      <c r="A73" s="797"/>
      <c r="B73" s="56" t="s">
        <v>140</v>
      </c>
      <c r="C73" s="90" t="s">
        <v>189</v>
      </c>
      <c r="D73" s="356" t="s">
        <v>1084</v>
      </c>
      <c r="E73" s="356"/>
      <c r="F73" s="356"/>
      <c r="G73" s="39">
        <v>3</v>
      </c>
      <c r="H73" s="38">
        <v>4</v>
      </c>
      <c r="I73" s="36" t="s">
        <v>3</v>
      </c>
      <c r="J73" s="36" t="s">
        <v>3</v>
      </c>
      <c r="K73" s="545">
        <f t="shared" si="3"/>
        <v>7</v>
      </c>
    </row>
    <row r="74" spans="1:11" s="12" customFormat="1" ht="14.1" customHeight="1" x14ac:dyDescent="0.3">
      <c r="A74" s="798"/>
      <c r="B74" s="56" t="s">
        <v>140</v>
      </c>
      <c r="C74" s="90" t="s">
        <v>189</v>
      </c>
      <c r="D74" s="356" t="s">
        <v>1080</v>
      </c>
      <c r="E74" s="356"/>
      <c r="F74" s="356"/>
      <c r="G74" s="39">
        <v>4</v>
      </c>
      <c r="H74" s="38">
        <v>2</v>
      </c>
      <c r="I74" s="36" t="s">
        <v>3</v>
      </c>
      <c r="J74" s="36" t="s">
        <v>3</v>
      </c>
      <c r="K74" s="545">
        <f t="shared" si="3"/>
        <v>6</v>
      </c>
    </row>
    <row r="75" spans="1:11" s="12" customFormat="1" ht="14.1" customHeight="1" x14ac:dyDescent="0.3">
      <c r="A75" s="796">
        <v>18</v>
      </c>
      <c r="B75" s="550" t="s">
        <v>140</v>
      </c>
      <c r="C75" s="90" t="s">
        <v>194</v>
      </c>
      <c r="D75" s="356" t="s">
        <v>464</v>
      </c>
      <c r="E75" s="356"/>
      <c r="F75" s="356"/>
      <c r="G75" s="39">
        <v>2</v>
      </c>
      <c r="H75" s="38">
        <v>3</v>
      </c>
      <c r="I75" s="38" t="s">
        <v>3</v>
      </c>
      <c r="J75" s="38" t="s">
        <v>3</v>
      </c>
      <c r="K75" s="545">
        <f t="shared" si="3"/>
        <v>5</v>
      </c>
    </row>
    <row r="76" spans="1:11" s="12" customFormat="1" ht="14.1" customHeight="1" x14ac:dyDescent="0.3">
      <c r="A76" s="797"/>
      <c r="B76" s="101" t="s">
        <v>140</v>
      </c>
      <c r="C76" s="90" t="s">
        <v>357</v>
      </c>
      <c r="D76" s="356" t="s">
        <v>777</v>
      </c>
      <c r="E76" s="356"/>
      <c r="F76" s="356"/>
      <c r="G76" s="39">
        <v>3</v>
      </c>
      <c r="H76" s="38">
        <v>2</v>
      </c>
      <c r="I76" s="36" t="s">
        <v>3</v>
      </c>
      <c r="J76" s="36" t="s">
        <v>3</v>
      </c>
      <c r="K76" s="545">
        <f t="shared" si="3"/>
        <v>5</v>
      </c>
    </row>
    <row r="77" spans="1:11" s="12" customFormat="1" ht="14.1" customHeight="1" x14ac:dyDescent="0.3">
      <c r="A77" s="797"/>
      <c r="B77" s="101" t="s">
        <v>140</v>
      </c>
      <c r="C77" s="90" t="s">
        <v>357</v>
      </c>
      <c r="D77" s="356" t="s">
        <v>789</v>
      </c>
      <c r="E77" s="356"/>
      <c r="F77" s="356"/>
      <c r="G77" s="39">
        <v>4</v>
      </c>
      <c r="H77" s="38">
        <v>2</v>
      </c>
      <c r="I77" s="36" t="s">
        <v>3</v>
      </c>
      <c r="J77" s="36" t="s">
        <v>3</v>
      </c>
      <c r="K77" s="545">
        <f t="shared" si="3"/>
        <v>6</v>
      </c>
    </row>
    <row r="78" spans="1:11" s="12" customFormat="1" ht="14.1" customHeight="1" x14ac:dyDescent="0.3">
      <c r="A78" s="797"/>
      <c r="B78" s="101" t="s">
        <v>140</v>
      </c>
      <c r="C78" s="90" t="s">
        <v>196</v>
      </c>
      <c r="D78" s="356" t="s">
        <v>1079</v>
      </c>
      <c r="E78" s="356"/>
      <c r="F78" s="356"/>
      <c r="G78" s="39">
        <v>2</v>
      </c>
      <c r="H78" s="38">
        <v>3</v>
      </c>
      <c r="I78" s="36" t="s">
        <v>3</v>
      </c>
      <c r="J78" s="36" t="s">
        <v>3</v>
      </c>
      <c r="K78" s="545">
        <f t="shared" si="3"/>
        <v>5</v>
      </c>
    </row>
    <row r="79" spans="1:11" s="12" customFormat="1" ht="14.1" customHeight="1" x14ac:dyDescent="0.3">
      <c r="A79" s="797"/>
      <c r="B79" s="555" t="s">
        <v>140</v>
      </c>
      <c r="C79" s="556" t="s">
        <v>193</v>
      </c>
      <c r="D79" s="557" t="s">
        <v>1078</v>
      </c>
      <c r="E79" s="557"/>
      <c r="F79" s="557"/>
      <c r="G79" s="39">
        <v>3</v>
      </c>
      <c r="H79" s="38">
        <v>2</v>
      </c>
      <c r="I79" s="554" t="s">
        <v>3</v>
      </c>
      <c r="J79" s="554" t="s">
        <v>3</v>
      </c>
      <c r="K79" s="545">
        <f t="shared" si="3"/>
        <v>5</v>
      </c>
    </row>
    <row r="80" spans="1:11" s="11" customFormat="1" ht="14.1" customHeight="1" x14ac:dyDescent="0.3">
      <c r="A80" s="797"/>
      <c r="B80" s="101" t="s">
        <v>140</v>
      </c>
      <c r="C80" s="90" t="s">
        <v>190</v>
      </c>
      <c r="D80" s="356" t="s">
        <v>448</v>
      </c>
      <c r="E80" s="356"/>
      <c r="F80" s="356"/>
      <c r="G80" s="39">
        <v>5</v>
      </c>
      <c r="H80" s="38">
        <v>5</v>
      </c>
      <c r="I80" s="36" t="s">
        <v>3</v>
      </c>
      <c r="J80" s="36" t="s">
        <v>3</v>
      </c>
      <c r="K80" s="545">
        <f t="shared" si="3"/>
        <v>10</v>
      </c>
    </row>
    <row r="81" spans="1:11" s="12" customFormat="1" ht="14.1" customHeight="1" x14ac:dyDescent="0.3">
      <c r="A81" s="797"/>
      <c r="B81" s="101" t="s">
        <v>140</v>
      </c>
      <c r="C81" s="90" t="s">
        <v>192</v>
      </c>
      <c r="D81" s="356" t="s">
        <v>263</v>
      </c>
      <c r="E81" s="356"/>
      <c r="F81" s="356"/>
      <c r="G81" s="39">
        <v>3</v>
      </c>
      <c r="H81" s="38">
        <v>3</v>
      </c>
      <c r="I81" s="36" t="s">
        <v>3</v>
      </c>
      <c r="J81" s="36" t="s">
        <v>3</v>
      </c>
      <c r="K81" s="545">
        <f t="shared" si="3"/>
        <v>6</v>
      </c>
    </row>
    <row r="82" spans="1:11" s="12" customFormat="1" ht="14.1" customHeight="1" x14ac:dyDescent="0.3">
      <c r="A82" s="797"/>
      <c r="B82" s="101" t="s">
        <v>140</v>
      </c>
      <c r="C82" s="90" t="s">
        <v>191</v>
      </c>
      <c r="D82" s="356" t="s">
        <v>463</v>
      </c>
      <c r="E82" s="356"/>
      <c r="F82" s="356"/>
      <c r="G82" s="39">
        <v>6</v>
      </c>
      <c r="H82" s="38">
        <v>5</v>
      </c>
      <c r="I82" s="36" t="s">
        <v>3</v>
      </c>
      <c r="J82" s="36" t="s">
        <v>3</v>
      </c>
      <c r="K82" s="545">
        <f t="shared" si="3"/>
        <v>11</v>
      </c>
    </row>
    <row r="83" spans="1:11" s="12" customFormat="1" ht="14.1" customHeight="1" x14ac:dyDescent="0.3">
      <c r="A83" s="797"/>
      <c r="B83" s="103" t="s">
        <v>140</v>
      </c>
      <c r="C83" s="90" t="s">
        <v>195</v>
      </c>
      <c r="D83" s="356" t="s">
        <v>1077</v>
      </c>
      <c r="E83" s="356"/>
      <c r="F83" s="356"/>
      <c r="G83" s="39">
        <v>3</v>
      </c>
      <c r="H83" s="38">
        <v>3</v>
      </c>
      <c r="I83" s="36" t="s">
        <v>3</v>
      </c>
      <c r="J83" s="36" t="s">
        <v>3</v>
      </c>
      <c r="K83" s="545">
        <f t="shared" si="3"/>
        <v>6</v>
      </c>
    </row>
    <row r="84" spans="1:11" s="12" customFormat="1" ht="14.1" customHeight="1" x14ac:dyDescent="0.3">
      <c r="A84" s="798"/>
      <c r="B84" s="103" t="s">
        <v>140</v>
      </c>
      <c r="C84" s="90" t="s">
        <v>194</v>
      </c>
      <c r="D84" s="356" t="s">
        <v>867</v>
      </c>
      <c r="E84" s="356"/>
      <c r="F84" s="356"/>
      <c r="G84" s="39">
        <v>3</v>
      </c>
      <c r="H84" s="38">
        <v>3</v>
      </c>
      <c r="I84" s="36" t="s">
        <v>3</v>
      </c>
      <c r="J84" s="36" t="s">
        <v>3</v>
      </c>
      <c r="K84" s="545">
        <f t="shared" si="3"/>
        <v>6</v>
      </c>
    </row>
    <row r="85" spans="1:11" s="12" customFormat="1" ht="14.1" customHeight="1" x14ac:dyDescent="0.3">
      <c r="A85" s="76">
        <v>19</v>
      </c>
      <c r="B85" s="114" t="s">
        <v>947</v>
      </c>
      <c r="C85" s="255"/>
      <c r="D85" s="356" t="s">
        <v>948</v>
      </c>
      <c r="E85" s="356"/>
      <c r="F85" s="356"/>
      <c r="G85" s="39">
        <v>14</v>
      </c>
      <c r="H85" s="38">
        <v>1</v>
      </c>
      <c r="I85" s="38" t="s">
        <v>3</v>
      </c>
      <c r="J85" s="38" t="s">
        <v>3</v>
      </c>
      <c r="K85" s="545">
        <f t="shared" si="3"/>
        <v>15</v>
      </c>
    </row>
    <row r="86" spans="1:11" s="12" customFormat="1" ht="14.1" customHeight="1" x14ac:dyDescent="0.3">
      <c r="A86" s="76">
        <v>20</v>
      </c>
      <c r="B86" s="101" t="s">
        <v>140</v>
      </c>
      <c r="C86" s="90" t="s">
        <v>183</v>
      </c>
      <c r="D86" s="356" t="s">
        <v>256</v>
      </c>
      <c r="E86" s="356"/>
      <c r="F86" s="356"/>
      <c r="G86" s="39">
        <v>84</v>
      </c>
      <c r="H86" s="38">
        <v>2</v>
      </c>
      <c r="I86" s="36" t="s">
        <v>3</v>
      </c>
      <c r="J86" s="36" t="s">
        <v>3</v>
      </c>
      <c r="K86" s="545">
        <f t="shared" si="3"/>
        <v>86</v>
      </c>
    </row>
    <row r="87" spans="1:11" s="12" customFormat="1" ht="14.1" customHeight="1" x14ac:dyDescent="0.3">
      <c r="A87" s="693">
        <v>21</v>
      </c>
      <c r="B87" s="101" t="s">
        <v>140</v>
      </c>
      <c r="C87" s="90" t="s">
        <v>152</v>
      </c>
      <c r="D87" s="356" t="s">
        <v>228</v>
      </c>
      <c r="E87" s="356"/>
      <c r="F87" s="356"/>
      <c r="G87" s="39">
        <v>16</v>
      </c>
      <c r="H87" s="36">
        <v>14</v>
      </c>
      <c r="I87" s="38" t="s">
        <v>3</v>
      </c>
      <c r="J87" s="38" t="s">
        <v>3</v>
      </c>
      <c r="K87" s="545">
        <f t="shared" si="3"/>
        <v>30</v>
      </c>
    </row>
    <row r="88" spans="1:11" s="12" customFormat="1" ht="14.1" customHeight="1" x14ac:dyDescent="0.3">
      <c r="A88" s="742">
        <v>22</v>
      </c>
      <c r="B88" s="101" t="s">
        <v>140</v>
      </c>
      <c r="C88" s="90" t="s">
        <v>208</v>
      </c>
      <c r="D88" s="356" t="s">
        <v>445</v>
      </c>
      <c r="E88" s="356"/>
      <c r="F88" s="356"/>
      <c r="G88" s="58">
        <v>18</v>
      </c>
      <c r="H88" s="58">
        <v>11</v>
      </c>
      <c r="I88" s="58"/>
      <c r="J88" s="58"/>
      <c r="K88" s="545">
        <f t="shared" si="3"/>
        <v>29</v>
      </c>
    </row>
    <row r="89" spans="1:11" s="12" customFormat="1" ht="14.1" customHeight="1" x14ac:dyDescent="0.3">
      <c r="A89" s="742">
        <v>23</v>
      </c>
      <c r="B89" s="101" t="s">
        <v>140</v>
      </c>
      <c r="C89" s="90" t="s">
        <v>150</v>
      </c>
      <c r="D89" s="356" t="s">
        <v>226</v>
      </c>
      <c r="E89" s="356"/>
      <c r="F89" s="356"/>
      <c r="G89" s="39">
        <v>42</v>
      </c>
      <c r="H89" s="38">
        <v>14</v>
      </c>
      <c r="I89" s="36" t="s">
        <v>3</v>
      </c>
      <c r="J89" s="36" t="s">
        <v>3</v>
      </c>
      <c r="K89" s="545">
        <f t="shared" si="3"/>
        <v>56</v>
      </c>
    </row>
    <row r="90" spans="1:11" s="12" customFormat="1" ht="14.1" customHeight="1" x14ac:dyDescent="0.3">
      <c r="A90" s="742">
        <v>24</v>
      </c>
      <c r="B90" s="101" t="s">
        <v>140</v>
      </c>
      <c r="C90" s="90" t="s">
        <v>151</v>
      </c>
      <c r="D90" s="356" t="s">
        <v>227</v>
      </c>
      <c r="E90" s="356"/>
      <c r="F90" s="356"/>
      <c r="G90" s="39">
        <v>60</v>
      </c>
      <c r="H90" s="38">
        <v>20</v>
      </c>
      <c r="I90" s="36" t="s">
        <v>3</v>
      </c>
      <c r="J90" s="36" t="s">
        <v>3</v>
      </c>
      <c r="K90" s="545">
        <f t="shared" si="3"/>
        <v>80</v>
      </c>
    </row>
    <row r="91" spans="1:11" s="12" customFormat="1" ht="14.1" customHeight="1" x14ac:dyDescent="0.3">
      <c r="A91" s="742">
        <v>25</v>
      </c>
      <c r="B91" s="101" t="s">
        <v>141</v>
      </c>
      <c r="C91" s="90" t="s">
        <v>211</v>
      </c>
      <c r="D91" s="356" t="s">
        <v>271</v>
      </c>
      <c r="E91" s="356"/>
      <c r="F91" s="356"/>
      <c r="G91" s="39">
        <v>9</v>
      </c>
      <c r="H91" s="36" t="s">
        <v>3</v>
      </c>
      <c r="I91" s="36" t="s">
        <v>3</v>
      </c>
      <c r="J91" s="36" t="s">
        <v>3</v>
      </c>
      <c r="K91" s="545">
        <f t="shared" si="3"/>
        <v>9</v>
      </c>
    </row>
    <row r="92" spans="1:11" s="12" customFormat="1" ht="14.1" customHeight="1" x14ac:dyDescent="0.3">
      <c r="A92" s="742">
        <v>26</v>
      </c>
      <c r="B92" s="101" t="s">
        <v>141</v>
      </c>
      <c r="C92" s="90" t="s">
        <v>210</v>
      </c>
      <c r="D92" s="356" t="s">
        <v>270</v>
      </c>
      <c r="E92" s="356"/>
      <c r="F92" s="356"/>
      <c r="G92" s="39">
        <v>4</v>
      </c>
      <c r="H92" s="38">
        <v>3</v>
      </c>
      <c r="I92" s="36" t="s">
        <v>3</v>
      </c>
      <c r="J92" s="36" t="s">
        <v>3</v>
      </c>
      <c r="K92" s="545">
        <f t="shared" si="3"/>
        <v>7</v>
      </c>
    </row>
    <row r="93" spans="1:11" s="12" customFormat="1" ht="14.1" customHeight="1" x14ac:dyDescent="0.3">
      <c r="A93" s="742">
        <v>27</v>
      </c>
      <c r="B93" s="101" t="s">
        <v>141</v>
      </c>
      <c r="C93" s="90" t="s">
        <v>209</v>
      </c>
      <c r="D93" s="356" t="s">
        <v>269</v>
      </c>
      <c r="E93" s="356"/>
      <c r="F93" s="356"/>
      <c r="G93" s="39">
        <v>6</v>
      </c>
      <c r="H93" s="36">
        <v>4</v>
      </c>
      <c r="I93" s="36" t="s">
        <v>3</v>
      </c>
      <c r="J93" s="36" t="s">
        <v>3</v>
      </c>
      <c r="K93" s="545">
        <f t="shared" si="3"/>
        <v>10</v>
      </c>
    </row>
    <row r="94" spans="1:11" s="12" customFormat="1" ht="14.1" customHeight="1" x14ac:dyDescent="0.3">
      <c r="A94" s="742">
        <v>28</v>
      </c>
      <c r="B94" s="102" t="s">
        <v>215</v>
      </c>
      <c r="C94" s="91"/>
      <c r="D94" s="356" t="s">
        <v>249</v>
      </c>
      <c r="E94" s="356"/>
      <c r="F94" s="356"/>
      <c r="G94" s="35">
        <v>5</v>
      </c>
      <c r="H94" s="38">
        <v>7</v>
      </c>
      <c r="I94" s="36" t="s">
        <v>3</v>
      </c>
      <c r="J94" s="36" t="s">
        <v>3</v>
      </c>
      <c r="K94" s="545">
        <f t="shared" si="3"/>
        <v>12</v>
      </c>
    </row>
    <row r="95" spans="1:11" s="12" customFormat="1" ht="14.1" customHeight="1" x14ac:dyDescent="0.3">
      <c r="A95" s="742">
        <v>29</v>
      </c>
      <c r="B95" s="102" t="s">
        <v>216</v>
      </c>
      <c r="C95" s="91"/>
      <c r="D95" s="356" t="s">
        <v>273</v>
      </c>
      <c r="E95" s="356"/>
      <c r="F95" s="356"/>
      <c r="G95" s="39">
        <v>6</v>
      </c>
      <c r="H95" s="38">
        <v>6</v>
      </c>
      <c r="I95" s="36" t="s">
        <v>3</v>
      </c>
      <c r="J95" s="36" t="s">
        <v>3</v>
      </c>
      <c r="K95" s="545">
        <f t="shared" si="3"/>
        <v>12</v>
      </c>
    </row>
    <row r="96" spans="1:11" s="12" customFormat="1" ht="14.1" customHeight="1" x14ac:dyDescent="0.3">
      <c r="A96" s="742">
        <v>30</v>
      </c>
      <c r="B96" s="102" t="s">
        <v>217</v>
      </c>
      <c r="C96" s="91"/>
      <c r="D96" s="356" t="s">
        <v>529</v>
      </c>
      <c r="E96" s="356"/>
      <c r="F96" s="356"/>
      <c r="G96" s="39">
        <v>8</v>
      </c>
      <c r="H96" s="38">
        <v>5</v>
      </c>
      <c r="I96" s="36" t="s">
        <v>3</v>
      </c>
      <c r="J96" s="36" t="s">
        <v>3</v>
      </c>
      <c r="K96" s="545">
        <f t="shared" si="3"/>
        <v>13</v>
      </c>
    </row>
    <row r="97" spans="1:11" s="12" customFormat="1" ht="14.1" customHeight="1" x14ac:dyDescent="0.3">
      <c r="A97" s="742">
        <v>31</v>
      </c>
      <c r="B97" s="102" t="s">
        <v>218</v>
      </c>
      <c r="C97" s="91"/>
      <c r="D97" s="356" t="s">
        <v>468</v>
      </c>
      <c r="E97" s="356"/>
      <c r="F97" s="356"/>
      <c r="G97" s="39">
        <v>2</v>
      </c>
      <c r="H97" s="38">
        <v>5</v>
      </c>
      <c r="I97" s="36" t="s">
        <v>3</v>
      </c>
      <c r="J97" s="36" t="s">
        <v>3</v>
      </c>
      <c r="K97" s="545">
        <f t="shared" si="3"/>
        <v>7</v>
      </c>
    </row>
    <row r="98" spans="1:11" s="12" customFormat="1" ht="14.1" customHeight="1" x14ac:dyDescent="0.3">
      <c r="A98" s="742">
        <v>32</v>
      </c>
      <c r="B98" s="102" t="s">
        <v>214</v>
      </c>
      <c r="C98" s="91"/>
      <c r="D98" s="356" t="s">
        <v>272</v>
      </c>
      <c r="E98" s="356"/>
      <c r="F98" s="356"/>
      <c r="G98" s="39">
        <v>17</v>
      </c>
      <c r="H98" s="38">
        <v>15</v>
      </c>
      <c r="I98" s="36" t="s">
        <v>3</v>
      </c>
      <c r="J98" s="36" t="s">
        <v>3</v>
      </c>
      <c r="K98" s="545">
        <f t="shared" si="3"/>
        <v>32</v>
      </c>
    </row>
    <row r="99" spans="1:11" s="12" customFormat="1" ht="14.1" customHeight="1" x14ac:dyDescent="0.3">
      <c r="A99" s="742">
        <v>33</v>
      </c>
      <c r="B99" s="102" t="s">
        <v>213</v>
      </c>
      <c r="C99" s="91"/>
      <c r="D99" s="356" t="s">
        <v>526</v>
      </c>
      <c r="E99" s="356"/>
      <c r="F99" s="356"/>
      <c r="G99" s="39">
        <v>6</v>
      </c>
      <c r="H99" s="38">
        <v>4</v>
      </c>
      <c r="I99" s="36"/>
      <c r="J99" s="36"/>
      <c r="K99" s="545">
        <f t="shared" si="3"/>
        <v>10</v>
      </c>
    </row>
    <row r="100" spans="1:11" s="12" customFormat="1" ht="14.1" customHeight="1" x14ac:dyDescent="0.3">
      <c r="A100" s="742">
        <v>34</v>
      </c>
      <c r="B100" s="102" t="s">
        <v>1120</v>
      </c>
      <c r="C100" s="91"/>
      <c r="D100" s="356" t="s">
        <v>528</v>
      </c>
      <c r="E100" s="356"/>
      <c r="F100" s="356"/>
      <c r="G100" s="39">
        <v>2</v>
      </c>
      <c r="H100" s="38">
        <v>5</v>
      </c>
      <c r="I100" s="36" t="s">
        <v>3</v>
      </c>
      <c r="J100" s="36" t="s">
        <v>3</v>
      </c>
      <c r="K100" s="545">
        <f t="shared" si="3"/>
        <v>7</v>
      </c>
    </row>
    <row r="101" spans="1:11" s="12" customFormat="1" ht="14.1" customHeight="1" x14ac:dyDescent="0.3">
      <c r="A101" s="742">
        <v>35</v>
      </c>
      <c r="B101" s="102" t="s">
        <v>219</v>
      </c>
      <c r="C101" s="91"/>
      <c r="D101" s="356" t="s">
        <v>469</v>
      </c>
      <c r="E101" s="356"/>
      <c r="F101" s="356"/>
      <c r="G101" s="39">
        <v>6</v>
      </c>
      <c r="H101" s="38">
        <v>7</v>
      </c>
      <c r="I101" s="36" t="s">
        <v>3</v>
      </c>
      <c r="J101" s="36" t="s">
        <v>3</v>
      </c>
      <c r="K101" s="545">
        <f t="shared" si="3"/>
        <v>13</v>
      </c>
    </row>
    <row r="102" spans="1:11" s="12" customFormat="1" ht="14.1" customHeight="1" x14ac:dyDescent="0.3">
      <c r="A102" s="742">
        <v>36</v>
      </c>
      <c r="B102" s="102" t="s">
        <v>220</v>
      </c>
      <c r="C102" s="91"/>
      <c r="D102" s="356" t="s">
        <v>467</v>
      </c>
      <c r="E102" s="356"/>
      <c r="F102" s="356"/>
      <c r="G102" s="39">
        <v>10</v>
      </c>
      <c r="H102" s="38">
        <v>4</v>
      </c>
      <c r="I102" s="36" t="s">
        <v>3</v>
      </c>
      <c r="J102" s="36" t="s">
        <v>3</v>
      </c>
      <c r="K102" s="545">
        <f t="shared" si="3"/>
        <v>14</v>
      </c>
    </row>
    <row r="103" spans="1:11" s="12" customFormat="1" ht="14.1" customHeight="1" x14ac:dyDescent="0.3">
      <c r="A103" s="742">
        <v>37</v>
      </c>
      <c r="B103" s="101" t="s">
        <v>762</v>
      </c>
      <c r="C103" s="91" t="s">
        <v>763</v>
      </c>
      <c r="D103" s="356" t="s">
        <v>251</v>
      </c>
      <c r="E103" s="356"/>
      <c r="F103" s="356"/>
      <c r="G103" s="39">
        <v>18</v>
      </c>
      <c r="H103" s="38">
        <v>10</v>
      </c>
      <c r="I103" s="36" t="s">
        <v>3</v>
      </c>
      <c r="J103" s="36" t="s">
        <v>3</v>
      </c>
      <c r="K103" s="545">
        <f t="shared" si="3"/>
        <v>28</v>
      </c>
    </row>
    <row r="104" spans="1:11" s="12" customFormat="1" ht="14.1" customHeight="1" x14ac:dyDescent="0.3">
      <c r="A104" s="742">
        <v>38</v>
      </c>
      <c r="B104" s="110" t="s">
        <v>212</v>
      </c>
      <c r="C104" s="299"/>
      <c r="D104" s="353" t="s">
        <v>527</v>
      </c>
      <c r="E104" s="353"/>
      <c r="F104" s="353"/>
      <c r="G104" s="52">
        <v>3</v>
      </c>
      <c r="H104" s="53">
        <v>2</v>
      </c>
      <c r="I104" s="36" t="s">
        <v>3</v>
      </c>
      <c r="J104" s="36" t="s">
        <v>3</v>
      </c>
      <c r="K104" s="545">
        <f t="shared" ref="K104:K105" si="4">SUM(G104:J104)</f>
        <v>5</v>
      </c>
    </row>
    <row r="105" spans="1:11" s="12" customFormat="1" ht="14.1" customHeight="1" x14ac:dyDescent="0.3">
      <c r="A105" s="742">
        <v>39</v>
      </c>
      <c r="B105" s="101" t="s">
        <v>478</v>
      </c>
      <c r="C105" s="112" t="s">
        <v>482</v>
      </c>
      <c r="D105" s="356" t="s">
        <v>274</v>
      </c>
      <c r="E105" s="356"/>
      <c r="F105" s="356"/>
      <c r="G105" s="42">
        <v>10</v>
      </c>
      <c r="H105" s="42">
        <v>11</v>
      </c>
      <c r="I105" s="36" t="s">
        <v>3</v>
      </c>
      <c r="J105" s="36" t="s">
        <v>3</v>
      </c>
      <c r="K105" s="545">
        <f t="shared" si="4"/>
        <v>21</v>
      </c>
    </row>
    <row r="106" spans="1:11" s="11" customFormat="1" ht="14.1" customHeight="1" x14ac:dyDescent="0.25">
      <c r="A106" s="579" t="s">
        <v>926</v>
      </c>
      <c r="B106" s="580"/>
      <c r="C106" s="580"/>
      <c r="D106" s="613"/>
      <c r="E106" s="636"/>
      <c r="F106" s="636"/>
      <c r="G106" s="291">
        <f>SUM(G40:G105)</f>
        <v>719</v>
      </c>
      <c r="H106" s="291">
        <f>SUM(H40:H105)</f>
        <v>286</v>
      </c>
      <c r="I106" s="291">
        <f>SUM(I40:I105)</f>
        <v>0</v>
      </c>
      <c r="J106" s="291">
        <f>SUM(J40:J105)</f>
        <v>0</v>
      </c>
    </row>
    <row r="107" spans="1:11" s="11" customFormat="1" ht="14.1" customHeight="1" x14ac:dyDescent="0.25">
      <c r="A107" s="340" t="s">
        <v>935</v>
      </c>
      <c r="B107" s="352"/>
      <c r="C107" s="352"/>
      <c r="D107" s="352"/>
      <c r="E107" s="633"/>
      <c r="F107" s="633"/>
      <c r="G107" s="779">
        <f>SUM(A105)</f>
        <v>39</v>
      </c>
      <c r="H107" s="780"/>
      <c r="I107" s="780"/>
      <c r="J107" s="781"/>
    </row>
    <row r="108" spans="1:11" s="11" customFormat="1" ht="14.1" customHeight="1" x14ac:dyDescent="0.25">
      <c r="A108" s="576" t="s">
        <v>933</v>
      </c>
      <c r="B108" s="577"/>
      <c r="C108" s="577"/>
      <c r="D108" s="577"/>
      <c r="E108" s="635"/>
      <c r="F108" s="635"/>
      <c r="G108" s="612"/>
      <c r="H108" s="577"/>
      <c r="I108" s="577"/>
      <c r="J108" s="578"/>
    </row>
    <row r="109" spans="1:11" s="12" customFormat="1" ht="14.1" customHeight="1" x14ac:dyDescent="0.3">
      <c r="A109" s="76">
        <v>1</v>
      </c>
      <c r="B109" s="101" t="s">
        <v>140</v>
      </c>
      <c r="C109" s="90" t="s">
        <v>164</v>
      </c>
      <c r="D109" s="356" t="s">
        <v>1105</v>
      </c>
      <c r="E109" s="355"/>
      <c r="F109" s="355"/>
      <c r="G109" s="80">
        <v>180</v>
      </c>
      <c r="H109" s="38">
        <v>4</v>
      </c>
      <c r="I109" s="38" t="s">
        <v>3</v>
      </c>
      <c r="J109" s="38" t="s">
        <v>3</v>
      </c>
      <c r="K109" s="545">
        <f>SUM(G109:J109)</f>
        <v>184</v>
      </c>
    </row>
    <row r="110" spans="1:11" s="11" customFormat="1" ht="14.1" customHeight="1" x14ac:dyDescent="0.25">
      <c r="A110" s="579" t="s">
        <v>926</v>
      </c>
      <c r="B110" s="580"/>
      <c r="C110" s="580"/>
      <c r="D110" s="613"/>
      <c r="E110" s="636"/>
      <c r="F110" s="636"/>
      <c r="G110" s="291">
        <f>SUM(G109:G109)</f>
        <v>180</v>
      </c>
      <c r="H110" s="291">
        <f>SUM(H109:H109)</f>
        <v>4</v>
      </c>
      <c r="I110" s="291">
        <f>SUM(I109)</f>
        <v>0</v>
      </c>
      <c r="J110" s="291">
        <f>SUM(J109)</f>
        <v>0</v>
      </c>
    </row>
    <row r="111" spans="1:11" s="11" customFormat="1" ht="14.1" customHeight="1" x14ac:dyDescent="0.25">
      <c r="A111" s="340" t="s">
        <v>935</v>
      </c>
      <c r="B111" s="352"/>
      <c r="C111" s="352"/>
      <c r="D111" s="352"/>
      <c r="E111" s="633"/>
      <c r="F111" s="633"/>
      <c r="G111" s="779">
        <f>SUM(A109)</f>
        <v>1</v>
      </c>
      <c r="H111" s="780"/>
      <c r="I111" s="780"/>
      <c r="J111" s="781"/>
    </row>
    <row r="112" spans="1:11" s="11" customFormat="1" ht="14.1" customHeight="1" x14ac:dyDescent="0.25">
      <c r="A112" s="576" t="s">
        <v>1136</v>
      </c>
      <c r="B112" s="577"/>
      <c r="C112" s="577"/>
      <c r="D112" s="577"/>
      <c r="E112" s="635"/>
      <c r="F112" s="635"/>
      <c r="G112" s="612"/>
      <c r="H112" s="577"/>
      <c r="I112" s="577"/>
      <c r="J112" s="578"/>
    </row>
    <row r="113" spans="1:11" s="12" customFormat="1" ht="14.1" customHeight="1" x14ac:dyDescent="0.3">
      <c r="A113" s="76">
        <v>1</v>
      </c>
      <c r="B113" s="101" t="s">
        <v>140</v>
      </c>
      <c r="C113" s="90" t="s">
        <v>494</v>
      </c>
      <c r="D113" s="356" t="s">
        <v>1133</v>
      </c>
      <c r="E113" s="355"/>
      <c r="F113" s="355"/>
      <c r="G113" s="80">
        <v>33</v>
      </c>
      <c r="H113" s="36">
        <v>10</v>
      </c>
      <c r="I113" s="36" t="s">
        <v>3</v>
      </c>
      <c r="J113" s="36" t="s">
        <v>3</v>
      </c>
      <c r="K113" s="545">
        <f>SUM(G113:J113)</f>
        <v>43</v>
      </c>
    </row>
    <row r="114" spans="1:11" s="12" customFormat="1" ht="14.1" customHeight="1" x14ac:dyDescent="0.3">
      <c r="A114" s="610">
        <v>2</v>
      </c>
      <c r="B114" s="101" t="s">
        <v>140</v>
      </c>
      <c r="C114" s="90" t="s">
        <v>173</v>
      </c>
      <c r="D114" s="356" t="s">
        <v>248</v>
      </c>
      <c r="E114" s="356"/>
      <c r="F114" s="356"/>
      <c r="G114" s="39">
        <v>9</v>
      </c>
      <c r="H114" s="38">
        <v>7</v>
      </c>
      <c r="I114" s="36" t="s">
        <v>3</v>
      </c>
      <c r="J114" s="36" t="s">
        <v>3</v>
      </c>
      <c r="K114" s="545">
        <f t="shared" ref="K114:K154" si="5">SUM(G114:J114)</f>
        <v>16</v>
      </c>
    </row>
    <row r="115" spans="1:11" s="12" customFormat="1" ht="14.1" customHeight="1" x14ac:dyDescent="0.3">
      <c r="A115" s="744">
        <v>3</v>
      </c>
      <c r="B115" s="101" t="s">
        <v>140</v>
      </c>
      <c r="C115" s="90" t="s">
        <v>1109</v>
      </c>
      <c r="D115" s="356" t="s">
        <v>455</v>
      </c>
      <c r="E115" s="356"/>
      <c r="F115" s="356"/>
      <c r="G115" s="39">
        <v>14</v>
      </c>
      <c r="H115" s="36">
        <v>6</v>
      </c>
      <c r="I115" s="36" t="s">
        <v>3</v>
      </c>
      <c r="J115" s="36" t="s">
        <v>3</v>
      </c>
      <c r="K115" s="545">
        <f t="shared" si="5"/>
        <v>20</v>
      </c>
    </row>
    <row r="116" spans="1:11" s="12" customFormat="1" ht="14.1" customHeight="1" x14ac:dyDescent="0.3">
      <c r="A116" s="744">
        <v>4</v>
      </c>
      <c r="B116" s="101" t="s">
        <v>140</v>
      </c>
      <c r="C116" s="90" t="s">
        <v>170</v>
      </c>
      <c r="D116" s="356" t="s">
        <v>245</v>
      </c>
      <c r="E116" s="356"/>
      <c r="F116" s="356"/>
      <c r="G116" s="39">
        <v>6</v>
      </c>
      <c r="H116" s="36">
        <v>3</v>
      </c>
      <c r="I116" s="38" t="s">
        <v>3</v>
      </c>
      <c r="J116" s="38" t="s">
        <v>3</v>
      </c>
      <c r="K116" s="545">
        <f t="shared" si="5"/>
        <v>9</v>
      </c>
    </row>
    <row r="117" spans="1:11" s="12" customFormat="1" ht="14.1" customHeight="1" x14ac:dyDescent="0.3">
      <c r="A117" s="744">
        <v>5</v>
      </c>
      <c r="B117" s="101" t="s">
        <v>140</v>
      </c>
      <c r="C117" s="90" t="s">
        <v>174</v>
      </c>
      <c r="D117" s="356" t="s">
        <v>249</v>
      </c>
      <c r="E117" s="356"/>
      <c r="F117" s="356"/>
      <c r="G117" s="39">
        <v>10</v>
      </c>
      <c r="H117" s="38">
        <v>4</v>
      </c>
      <c r="I117" s="36" t="s">
        <v>3</v>
      </c>
      <c r="J117" s="36" t="s">
        <v>3</v>
      </c>
      <c r="K117" s="545">
        <f t="shared" si="5"/>
        <v>14</v>
      </c>
    </row>
    <row r="118" spans="1:11" s="12" customFormat="1" ht="14.1" customHeight="1" x14ac:dyDescent="0.3">
      <c r="A118" s="744">
        <v>6</v>
      </c>
      <c r="B118" s="101" t="s">
        <v>140</v>
      </c>
      <c r="C118" s="90" t="s">
        <v>175</v>
      </c>
      <c r="D118" s="356" t="s">
        <v>250</v>
      </c>
      <c r="E118" s="356"/>
      <c r="F118" s="356"/>
      <c r="G118" s="39">
        <v>129</v>
      </c>
      <c r="H118" s="38">
        <v>65</v>
      </c>
      <c r="I118" s="36" t="s">
        <v>3</v>
      </c>
      <c r="J118" s="36" t="s">
        <v>3</v>
      </c>
      <c r="K118" s="545">
        <f t="shared" si="5"/>
        <v>194</v>
      </c>
    </row>
    <row r="119" spans="1:11" s="12" customFormat="1" ht="14.1" customHeight="1" x14ac:dyDescent="0.3">
      <c r="A119" s="744">
        <v>7</v>
      </c>
      <c r="B119" s="101" t="s">
        <v>140</v>
      </c>
      <c r="C119" s="90" t="s">
        <v>171</v>
      </c>
      <c r="D119" s="356" t="s">
        <v>246</v>
      </c>
      <c r="E119" s="356"/>
      <c r="F119" s="356"/>
      <c r="G119" s="39">
        <v>33</v>
      </c>
      <c r="H119" s="38">
        <v>22</v>
      </c>
      <c r="I119" s="36" t="s">
        <v>3</v>
      </c>
      <c r="J119" s="36" t="s">
        <v>3</v>
      </c>
      <c r="K119" s="545">
        <f t="shared" si="5"/>
        <v>55</v>
      </c>
    </row>
    <row r="120" spans="1:11" s="12" customFormat="1" ht="14.1" customHeight="1" x14ac:dyDescent="0.3">
      <c r="A120" s="744">
        <v>8</v>
      </c>
      <c r="B120" s="101" t="s">
        <v>140</v>
      </c>
      <c r="C120" s="90" t="s">
        <v>172</v>
      </c>
      <c r="D120" s="356" t="s">
        <v>247</v>
      </c>
      <c r="E120" s="356"/>
      <c r="F120" s="356"/>
      <c r="G120" s="39">
        <v>6</v>
      </c>
      <c r="H120" s="38">
        <v>4</v>
      </c>
      <c r="I120" s="36" t="s">
        <v>3</v>
      </c>
      <c r="J120" s="36" t="s">
        <v>3</v>
      </c>
      <c r="K120" s="545">
        <f t="shared" si="5"/>
        <v>10</v>
      </c>
    </row>
    <row r="121" spans="1:11" s="12" customFormat="1" ht="14.1" customHeight="1" x14ac:dyDescent="0.3">
      <c r="A121" s="744">
        <v>9</v>
      </c>
      <c r="B121" s="101" t="s">
        <v>140</v>
      </c>
      <c r="C121" s="90" t="s">
        <v>444</v>
      </c>
      <c r="D121" s="356" t="s">
        <v>456</v>
      </c>
      <c r="E121" s="356"/>
      <c r="F121" s="356"/>
      <c r="G121" s="39">
        <v>10</v>
      </c>
      <c r="H121" s="36">
        <v>4</v>
      </c>
      <c r="I121" s="38" t="s">
        <v>3</v>
      </c>
      <c r="J121" s="38" t="s">
        <v>3</v>
      </c>
      <c r="K121" s="545">
        <f t="shared" si="5"/>
        <v>14</v>
      </c>
    </row>
    <row r="122" spans="1:11" s="12" customFormat="1" ht="14.1" customHeight="1" x14ac:dyDescent="0.3">
      <c r="A122" s="744">
        <v>10</v>
      </c>
      <c r="B122" s="101" t="s">
        <v>140</v>
      </c>
      <c r="C122" s="90" t="s">
        <v>500</v>
      </c>
      <c r="D122" s="356" t="s">
        <v>501</v>
      </c>
      <c r="E122" s="356"/>
      <c r="F122" s="356"/>
      <c r="G122" s="39">
        <v>10</v>
      </c>
      <c r="H122" s="36">
        <v>8</v>
      </c>
      <c r="I122" s="38" t="s">
        <v>3</v>
      </c>
      <c r="J122" s="38" t="s">
        <v>3</v>
      </c>
      <c r="K122" s="545">
        <f t="shared" si="5"/>
        <v>18</v>
      </c>
    </row>
    <row r="123" spans="1:11" s="12" customFormat="1" ht="14.1" customHeight="1" x14ac:dyDescent="0.3">
      <c r="A123" s="744">
        <v>11</v>
      </c>
      <c r="B123" s="607" t="s">
        <v>140</v>
      </c>
      <c r="C123" s="90" t="s">
        <v>1174</v>
      </c>
      <c r="D123" s="356" t="s">
        <v>1175</v>
      </c>
      <c r="E123" s="356"/>
      <c r="F123" s="356"/>
      <c r="G123" s="39">
        <v>9</v>
      </c>
      <c r="H123" s="36">
        <v>3</v>
      </c>
      <c r="I123" s="38"/>
      <c r="J123" s="38"/>
      <c r="K123" s="545">
        <f t="shared" si="5"/>
        <v>12</v>
      </c>
    </row>
    <row r="124" spans="1:11" s="12" customFormat="1" ht="14.1" customHeight="1" x14ac:dyDescent="0.3">
      <c r="A124" s="744">
        <v>12</v>
      </c>
      <c r="B124" s="101" t="s">
        <v>140</v>
      </c>
      <c r="C124" s="90" t="s">
        <v>1161</v>
      </c>
      <c r="D124" s="356" t="s">
        <v>454</v>
      </c>
      <c r="E124" s="356"/>
      <c r="F124" s="356"/>
      <c r="G124" s="39">
        <v>9</v>
      </c>
      <c r="H124" s="38">
        <v>2</v>
      </c>
      <c r="I124" s="36" t="s">
        <v>3</v>
      </c>
      <c r="J124" s="36" t="s">
        <v>3</v>
      </c>
      <c r="K124" s="545">
        <f t="shared" si="5"/>
        <v>11</v>
      </c>
    </row>
    <row r="125" spans="1:11" s="12" customFormat="1" ht="14.1" customHeight="1" x14ac:dyDescent="0.3">
      <c r="A125" s="744">
        <v>13</v>
      </c>
      <c r="B125" s="101" t="s">
        <v>140</v>
      </c>
      <c r="C125" s="90" t="s">
        <v>165</v>
      </c>
      <c r="D125" s="356" t="s">
        <v>239</v>
      </c>
      <c r="E125" s="356"/>
      <c r="F125" s="356"/>
      <c r="G125" s="39">
        <v>32</v>
      </c>
      <c r="H125" s="36">
        <v>18</v>
      </c>
      <c r="I125" s="36" t="s">
        <v>3</v>
      </c>
      <c r="J125" s="36" t="s">
        <v>3</v>
      </c>
      <c r="K125" s="545">
        <f t="shared" si="5"/>
        <v>50</v>
      </c>
    </row>
    <row r="126" spans="1:11" s="12" customFormat="1" ht="14.1" customHeight="1" x14ac:dyDescent="0.3">
      <c r="A126" s="744">
        <v>14</v>
      </c>
      <c r="B126" s="101" t="s">
        <v>140</v>
      </c>
      <c r="C126" s="90" t="s">
        <v>901</v>
      </c>
      <c r="D126" s="356" t="s">
        <v>902</v>
      </c>
      <c r="E126" s="356"/>
      <c r="F126" s="356"/>
      <c r="G126" s="39">
        <v>4</v>
      </c>
      <c r="H126" s="36">
        <v>1</v>
      </c>
      <c r="I126" s="36" t="s">
        <v>3</v>
      </c>
      <c r="J126" s="36" t="s">
        <v>3</v>
      </c>
      <c r="K126" s="545">
        <f t="shared" si="5"/>
        <v>5</v>
      </c>
    </row>
    <row r="127" spans="1:11" s="12" customFormat="1" ht="14.1" customHeight="1" x14ac:dyDescent="0.3">
      <c r="A127" s="744">
        <v>15</v>
      </c>
      <c r="B127" s="101" t="s">
        <v>140</v>
      </c>
      <c r="C127" s="90" t="s">
        <v>201</v>
      </c>
      <c r="D127" s="356" t="s">
        <v>465</v>
      </c>
      <c r="E127" s="356"/>
      <c r="F127" s="356"/>
      <c r="G127" s="39">
        <v>30</v>
      </c>
      <c r="H127" s="38">
        <v>6</v>
      </c>
      <c r="I127" s="36" t="s">
        <v>3</v>
      </c>
      <c r="J127" s="36" t="s">
        <v>3</v>
      </c>
      <c r="K127" s="545">
        <f t="shared" si="5"/>
        <v>36</v>
      </c>
    </row>
    <row r="128" spans="1:11" s="12" customFormat="1" ht="14.1" customHeight="1" x14ac:dyDescent="0.3">
      <c r="A128" s="744">
        <v>16</v>
      </c>
      <c r="B128" s="101" t="s">
        <v>140</v>
      </c>
      <c r="C128" s="90" t="s">
        <v>153</v>
      </c>
      <c r="D128" s="356" t="s">
        <v>229</v>
      </c>
      <c r="E128" s="356"/>
      <c r="F128" s="356"/>
      <c r="G128" s="39">
        <v>16</v>
      </c>
      <c r="H128" s="38">
        <v>5</v>
      </c>
      <c r="I128" s="36" t="s">
        <v>3</v>
      </c>
      <c r="J128" s="36" t="s">
        <v>3</v>
      </c>
      <c r="K128" s="545">
        <f t="shared" si="5"/>
        <v>21</v>
      </c>
    </row>
    <row r="129" spans="1:11" s="12" customFormat="1" ht="14.1" customHeight="1" x14ac:dyDescent="0.3">
      <c r="A129" s="744">
        <v>17</v>
      </c>
      <c r="B129" s="101" t="s">
        <v>140</v>
      </c>
      <c r="C129" s="90" t="s">
        <v>207</v>
      </c>
      <c r="D129" s="356" t="s">
        <v>268</v>
      </c>
      <c r="E129" s="356"/>
      <c r="F129" s="356"/>
      <c r="G129" s="39">
        <v>12</v>
      </c>
      <c r="H129" s="38" t="s">
        <v>964</v>
      </c>
      <c r="I129" s="36" t="s">
        <v>3</v>
      </c>
      <c r="J129" s="36" t="s">
        <v>3</v>
      </c>
      <c r="K129" s="545">
        <f t="shared" si="5"/>
        <v>12</v>
      </c>
    </row>
    <row r="130" spans="1:11" s="12" customFormat="1" ht="14.1" customHeight="1" x14ac:dyDescent="0.3">
      <c r="A130" s="744">
        <v>18</v>
      </c>
      <c r="B130" s="607" t="s">
        <v>140</v>
      </c>
      <c r="C130" s="741" t="s">
        <v>1221</v>
      </c>
      <c r="D130" s="643" t="s">
        <v>1222</v>
      </c>
      <c r="E130" s="356"/>
      <c r="F130" s="356"/>
      <c r="G130" s="39">
        <v>103</v>
      </c>
      <c r="H130" s="38">
        <v>1</v>
      </c>
      <c r="I130" s="36"/>
      <c r="J130" s="36"/>
      <c r="K130" s="545"/>
    </row>
    <row r="131" spans="1:11" s="12" customFormat="1" ht="14.1" customHeight="1" x14ac:dyDescent="0.3">
      <c r="A131" s="744">
        <v>19</v>
      </c>
      <c r="B131" s="607" t="s">
        <v>140</v>
      </c>
      <c r="C131" s="48" t="s">
        <v>1132</v>
      </c>
      <c r="D131" s="356" t="s">
        <v>1133</v>
      </c>
      <c r="E131" s="356"/>
      <c r="F131" s="356"/>
      <c r="G131" s="39">
        <v>109</v>
      </c>
      <c r="H131" s="38">
        <v>5</v>
      </c>
      <c r="I131" s="554" t="s">
        <v>3</v>
      </c>
      <c r="J131" s="554" t="s">
        <v>3</v>
      </c>
      <c r="K131" s="545">
        <f t="shared" si="5"/>
        <v>114</v>
      </c>
    </row>
    <row r="132" spans="1:11" s="12" customFormat="1" ht="14.1" customHeight="1" x14ac:dyDescent="0.3">
      <c r="A132" s="744">
        <v>20</v>
      </c>
      <c r="B132" s="607" t="s">
        <v>140</v>
      </c>
      <c r="C132" s="48" t="s">
        <v>1208</v>
      </c>
      <c r="D132" s="356" t="s">
        <v>19</v>
      </c>
      <c r="E132" s="356"/>
      <c r="F132" s="356"/>
      <c r="G132" s="39">
        <v>181</v>
      </c>
      <c r="H132" s="38">
        <v>3</v>
      </c>
      <c r="I132" s="554" t="s">
        <v>3</v>
      </c>
      <c r="J132" s="554" t="s">
        <v>3</v>
      </c>
      <c r="K132" s="545">
        <f t="shared" si="5"/>
        <v>184</v>
      </c>
    </row>
    <row r="133" spans="1:11" s="12" customFormat="1" ht="14.1" customHeight="1" x14ac:dyDescent="0.3">
      <c r="A133" s="744">
        <v>21</v>
      </c>
      <c r="B133" s="607" t="s">
        <v>140</v>
      </c>
      <c r="C133" s="90" t="s">
        <v>169</v>
      </c>
      <c r="D133" s="356" t="s">
        <v>453</v>
      </c>
      <c r="E133" s="356"/>
      <c r="F133" s="356"/>
      <c r="G133" s="42">
        <v>114</v>
      </c>
      <c r="H133" s="42">
        <v>1</v>
      </c>
      <c r="I133" s="554" t="s">
        <v>3</v>
      </c>
      <c r="J133" s="554" t="s">
        <v>3</v>
      </c>
      <c r="K133" s="545">
        <f t="shared" si="5"/>
        <v>115</v>
      </c>
    </row>
    <row r="134" spans="1:11" s="12" customFormat="1" ht="14.1" customHeight="1" x14ac:dyDescent="0.3">
      <c r="A134" s="744">
        <v>22</v>
      </c>
      <c r="B134" s="101" t="s">
        <v>140</v>
      </c>
      <c r="C134" s="90" t="s">
        <v>1091</v>
      </c>
      <c r="D134" s="356" t="s">
        <v>1092</v>
      </c>
      <c r="E134" s="356"/>
      <c r="F134" s="356"/>
      <c r="G134" s="39">
        <v>9</v>
      </c>
      <c r="H134" s="38">
        <v>6</v>
      </c>
      <c r="I134" s="36" t="s">
        <v>3</v>
      </c>
      <c r="J134" s="36" t="s">
        <v>3</v>
      </c>
      <c r="K134" s="545">
        <f t="shared" si="5"/>
        <v>15</v>
      </c>
    </row>
    <row r="135" spans="1:11" s="12" customFormat="1" ht="14.1" customHeight="1" x14ac:dyDescent="0.3">
      <c r="A135" s="744">
        <v>23</v>
      </c>
      <c r="B135" s="575" t="s">
        <v>140</v>
      </c>
      <c r="C135" s="90" t="s">
        <v>180</v>
      </c>
      <c r="D135" s="356" t="s">
        <v>1097</v>
      </c>
      <c r="E135" s="356"/>
      <c r="F135" s="356"/>
      <c r="G135" s="35">
        <v>501</v>
      </c>
      <c r="H135" s="38">
        <v>35</v>
      </c>
      <c r="I135" s="36" t="s">
        <v>3</v>
      </c>
      <c r="J135" s="36" t="s">
        <v>3</v>
      </c>
      <c r="K135" s="545">
        <f t="shared" si="5"/>
        <v>536</v>
      </c>
    </row>
    <row r="136" spans="1:11" s="12" customFormat="1" ht="14.1" customHeight="1" x14ac:dyDescent="0.3">
      <c r="A136" s="744">
        <v>24</v>
      </c>
      <c r="B136" s="101" t="s">
        <v>140</v>
      </c>
      <c r="C136" s="90" t="s">
        <v>177</v>
      </c>
      <c r="D136" s="356" t="s">
        <v>252</v>
      </c>
      <c r="E136" s="356"/>
      <c r="F136" s="356"/>
      <c r="G136" s="39">
        <v>8</v>
      </c>
      <c r="H136" s="38">
        <v>3</v>
      </c>
      <c r="I136" s="36" t="s">
        <v>3</v>
      </c>
      <c r="J136" s="36"/>
      <c r="K136" s="545">
        <f t="shared" si="5"/>
        <v>11</v>
      </c>
    </row>
    <row r="137" spans="1:11" s="12" customFormat="1" ht="14.1" customHeight="1" x14ac:dyDescent="0.3">
      <c r="A137" s="744">
        <v>25</v>
      </c>
      <c r="B137" s="103" t="s">
        <v>140</v>
      </c>
      <c r="C137" s="90" t="s">
        <v>176</v>
      </c>
      <c r="D137" s="356" t="s">
        <v>251</v>
      </c>
      <c r="E137" s="356"/>
      <c r="F137" s="356"/>
      <c r="G137" s="39">
        <v>4</v>
      </c>
      <c r="H137" s="38">
        <v>2</v>
      </c>
      <c r="I137" s="36" t="s">
        <v>3</v>
      </c>
      <c r="J137" s="36" t="s">
        <v>3</v>
      </c>
      <c r="K137" s="545">
        <f t="shared" si="5"/>
        <v>6</v>
      </c>
    </row>
    <row r="138" spans="1:11" s="12" customFormat="1" ht="14.1" customHeight="1" x14ac:dyDescent="0.3">
      <c r="A138" s="744">
        <v>26</v>
      </c>
      <c r="B138" s="101" t="s">
        <v>140</v>
      </c>
      <c r="C138" s="90" t="s">
        <v>178</v>
      </c>
      <c r="D138" s="356" t="s">
        <v>253</v>
      </c>
      <c r="E138" s="356"/>
      <c r="F138" s="356"/>
      <c r="G138" s="39">
        <v>32</v>
      </c>
      <c r="H138" s="38">
        <v>6</v>
      </c>
      <c r="I138" s="38" t="s">
        <v>3</v>
      </c>
      <c r="J138" s="38" t="s">
        <v>3</v>
      </c>
      <c r="K138" s="545">
        <f t="shared" si="5"/>
        <v>38</v>
      </c>
    </row>
    <row r="139" spans="1:11" s="12" customFormat="1" ht="14.1" customHeight="1" x14ac:dyDescent="0.3">
      <c r="A139" s="744">
        <v>27</v>
      </c>
      <c r="B139" s="101" t="s">
        <v>140</v>
      </c>
      <c r="C139" s="90" t="s">
        <v>179</v>
      </c>
      <c r="D139" s="356" t="s">
        <v>457</v>
      </c>
      <c r="E139" s="356"/>
      <c r="F139" s="356"/>
      <c r="G139" s="39">
        <v>15</v>
      </c>
      <c r="H139" s="38" t="s">
        <v>3</v>
      </c>
      <c r="I139" s="38" t="s">
        <v>3</v>
      </c>
      <c r="J139" s="38" t="s">
        <v>3</v>
      </c>
      <c r="K139" s="545">
        <f t="shared" si="5"/>
        <v>15</v>
      </c>
    </row>
    <row r="140" spans="1:11" s="12" customFormat="1" ht="14.1" customHeight="1" x14ac:dyDescent="0.3">
      <c r="A140" s="744">
        <v>28</v>
      </c>
      <c r="B140" s="101" t="s">
        <v>140</v>
      </c>
      <c r="C140" s="90" t="s">
        <v>538</v>
      </c>
      <c r="D140" s="356" t="s">
        <v>539</v>
      </c>
      <c r="E140" s="356"/>
      <c r="F140" s="356"/>
      <c r="G140" s="58">
        <v>73</v>
      </c>
      <c r="H140" s="38" t="s">
        <v>3</v>
      </c>
      <c r="I140" s="38" t="s">
        <v>3</v>
      </c>
      <c r="J140" s="38" t="s">
        <v>3</v>
      </c>
      <c r="K140" s="545">
        <f t="shared" si="5"/>
        <v>73</v>
      </c>
    </row>
    <row r="141" spans="1:11" s="12" customFormat="1" ht="14.1" customHeight="1" x14ac:dyDescent="0.3">
      <c r="A141" s="744">
        <v>29</v>
      </c>
      <c r="B141" s="101" t="s">
        <v>140</v>
      </c>
      <c r="C141" s="33" t="s">
        <v>773</v>
      </c>
      <c r="D141" s="357" t="s">
        <v>878</v>
      </c>
      <c r="E141" s="357"/>
      <c r="F141" s="357"/>
      <c r="G141" s="39">
        <v>10</v>
      </c>
      <c r="H141" s="38" t="s">
        <v>3</v>
      </c>
      <c r="I141" s="38" t="s">
        <v>3</v>
      </c>
      <c r="J141" s="38" t="s">
        <v>3</v>
      </c>
      <c r="K141" s="545">
        <f t="shared" si="5"/>
        <v>10</v>
      </c>
    </row>
    <row r="142" spans="1:11" s="12" customFormat="1" ht="14.1" customHeight="1" x14ac:dyDescent="0.3">
      <c r="A142" s="744">
        <v>30</v>
      </c>
      <c r="B142" s="107" t="s">
        <v>140</v>
      </c>
      <c r="C142" s="90" t="s">
        <v>167</v>
      </c>
      <c r="D142" s="356" t="s">
        <v>241</v>
      </c>
      <c r="E142" s="356"/>
      <c r="F142" s="356"/>
      <c r="G142" s="42">
        <v>10</v>
      </c>
      <c r="H142" s="93" t="s">
        <v>3</v>
      </c>
      <c r="I142" s="37" t="s">
        <v>3</v>
      </c>
      <c r="J142" s="37" t="s">
        <v>3</v>
      </c>
      <c r="K142" s="545">
        <f t="shared" si="5"/>
        <v>10</v>
      </c>
    </row>
    <row r="143" spans="1:11" s="12" customFormat="1" ht="14.1" customHeight="1" x14ac:dyDescent="0.3">
      <c r="A143" s="744">
        <v>31</v>
      </c>
      <c r="B143" s="101" t="s">
        <v>140</v>
      </c>
      <c r="C143" s="90" t="s">
        <v>885</v>
      </c>
      <c r="D143" s="356" t="s">
        <v>240</v>
      </c>
      <c r="E143" s="356"/>
      <c r="F143" s="356"/>
      <c r="G143" s="39">
        <v>13</v>
      </c>
      <c r="H143" s="37">
        <v>6</v>
      </c>
      <c r="I143" s="37" t="s">
        <v>3</v>
      </c>
      <c r="J143" s="37" t="s">
        <v>3</v>
      </c>
      <c r="K143" s="545">
        <f t="shared" si="5"/>
        <v>19</v>
      </c>
    </row>
    <row r="144" spans="1:11" s="12" customFormat="1" ht="14.1" customHeight="1" x14ac:dyDescent="0.3">
      <c r="A144" s="744">
        <v>32</v>
      </c>
      <c r="B144" s="101" t="s">
        <v>140</v>
      </c>
      <c r="C144" s="90" t="s">
        <v>205</v>
      </c>
      <c r="D144" s="356" t="s">
        <v>255</v>
      </c>
      <c r="E144" s="356"/>
      <c r="F144" s="356"/>
      <c r="G144" s="39">
        <v>40</v>
      </c>
      <c r="H144" s="38">
        <v>4</v>
      </c>
      <c r="I144" s="36"/>
      <c r="J144" s="36"/>
      <c r="K144" s="545">
        <f t="shared" si="5"/>
        <v>44</v>
      </c>
    </row>
    <row r="145" spans="1:11" s="12" customFormat="1" ht="14.1" customHeight="1" x14ac:dyDescent="0.3">
      <c r="A145" s="744">
        <v>33</v>
      </c>
      <c r="B145" s="101" t="s">
        <v>140</v>
      </c>
      <c r="C145" s="90" t="s">
        <v>162</v>
      </c>
      <c r="D145" s="356" t="s">
        <v>236</v>
      </c>
      <c r="E145" s="356"/>
      <c r="F145" s="356"/>
      <c r="G145" s="39">
        <v>91</v>
      </c>
      <c r="H145" s="38">
        <v>10</v>
      </c>
      <c r="I145" s="36" t="s">
        <v>3</v>
      </c>
      <c r="J145" s="36" t="s">
        <v>3</v>
      </c>
      <c r="K145" s="545">
        <f t="shared" si="5"/>
        <v>101</v>
      </c>
    </row>
    <row r="146" spans="1:11" s="12" customFormat="1" ht="14.1" customHeight="1" x14ac:dyDescent="0.3">
      <c r="A146" s="744">
        <v>34</v>
      </c>
      <c r="B146" s="101" t="s">
        <v>140</v>
      </c>
      <c r="C146" s="90" t="s">
        <v>533</v>
      </c>
      <c r="D146" s="356" t="s">
        <v>532</v>
      </c>
      <c r="E146" s="356"/>
      <c r="F146" s="356"/>
      <c r="G146" s="58">
        <v>6</v>
      </c>
      <c r="H146" s="38" t="s">
        <v>3</v>
      </c>
      <c r="I146" s="38" t="s">
        <v>3</v>
      </c>
      <c r="J146" s="38" t="s">
        <v>3</v>
      </c>
      <c r="K146" s="545">
        <f t="shared" si="5"/>
        <v>6</v>
      </c>
    </row>
    <row r="147" spans="1:11" s="12" customFormat="1" ht="14.1" customHeight="1" x14ac:dyDescent="0.3">
      <c r="A147" s="744">
        <v>35</v>
      </c>
      <c r="B147" s="101" t="s">
        <v>140</v>
      </c>
      <c r="C147" s="624" t="s">
        <v>1121</v>
      </c>
      <c r="D147" s="625" t="s">
        <v>1122</v>
      </c>
      <c r="E147" s="625"/>
      <c r="F147" s="625"/>
      <c r="G147" s="38">
        <v>119</v>
      </c>
      <c r="H147" s="38">
        <v>7</v>
      </c>
      <c r="I147" s="36" t="s">
        <v>3</v>
      </c>
      <c r="J147" s="36" t="s">
        <v>3</v>
      </c>
      <c r="K147" s="545">
        <f t="shared" si="5"/>
        <v>126</v>
      </c>
    </row>
    <row r="148" spans="1:11" s="12" customFormat="1" ht="14.1" customHeight="1" x14ac:dyDescent="0.3">
      <c r="A148" s="744">
        <v>36</v>
      </c>
      <c r="B148" s="101" t="s">
        <v>140</v>
      </c>
      <c r="C148" s="90" t="s">
        <v>206</v>
      </c>
      <c r="D148" s="356" t="s">
        <v>267</v>
      </c>
      <c r="E148" s="356"/>
      <c r="F148" s="356"/>
      <c r="G148" s="39">
        <v>42</v>
      </c>
      <c r="H148" s="36" t="s">
        <v>3</v>
      </c>
      <c r="I148" s="36" t="s">
        <v>3</v>
      </c>
      <c r="J148" s="36" t="s">
        <v>3</v>
      </c>
      <c r="K148" s="545">
        <f t="shared" si="5"/>
        <v>42</v>
      </c>
    </row>
    <row r="149" spans="1:11" s="12" customFormat="1" ht="14.1" customHeight="1" x14ac:dyDescent="0.3">
      <c r="A149" s="744">
        <v>37</v>
      </c>
      <c r="B149" s="101" t="s">
        <v>140</v>
      </c>
      <c r="C149" s="90" t="s">
        <v>155</v>
      </c>
      <c r="D149" s="356" t="s">
        <v>238</v>
      </c>
      <c r="E149" s="356"/>
      <c r="F149" s="356"/>
      <c r="G149" s="39">
        <v>26</v>
      </c>
      <c r="H149" s="38">
        <v>2</v>
      </c>
      <c r="I149" s="38" t="s">
        <v>3</v>
      </c>
      <c r="J149" s="38" t="s">
        <v>3</v>
      </c>
      <c r="K149" s="545">
        <f t="shared" si="5"/>
        <v>28</v>
      </c>
    </row>
    <row r="150" spans="1:11" s="12" customFormat="1" ht="14.1" customHeight="1" x14ac:dyDescent="0.3">
      <c r="A150" s="744">
        <v>38</v>
      </c>
      <c r="B150" s="101" t="s">
        <v>140</v>
      </c>
      <c r="C150" s="90" t="s">
        <v>531</v>
      </c>
      <c r="D150" s="356" t="s">
        <v>532</v>
      </c>
      <c r="E150" s="356"/>
      <c r="F150" s="356"/>
      <c r="G150" s="58">
        <v>5</v>
      </c>
      <c r="H150" s="38" t="s">
        <v>3</v>
      </c>
      <c r="I150" s="38" t="s">
        <v>3</v>
      </c>
      <c r="J150" s="38" t="s">
        <v>3</v>
      </c>
      <c r="K150" s="545">
        <f t="shared" si="5"/>
        <v>5</v>
      </c>
    </row>
    <row r="151" spans="1:11" s="12" customFormat="1" ht="14.1" customHeight="1" x14ac:dyDescent="0.3">
      <c r="A151" s="744">
        <v>39</v>
      </c>
      <c r="B151" s="614" t="s">
        <v>542</v>
      </c>
      <c r="C151" s="91"/>
      <c r="D151" s="356" t="s">
        <v>280</v>
      </c>
      <c r="E151" s="356"/>
      <c r="F151" s="356"/>
      <c r="G151" s="42">
        <v>4</v>
      </c>
      <c r="H151" s="42">
        <v>3</v>
      </c>
      <c r="I151" s="36" t="s">
        <v>3</v>
      </c>
      <c r="J151" s="36" t="s">
        <v>3</v>
      </c>
      <c r="K151" s="545">
        <f t="shared" si="5"/>
        <v>7</v>
      </c>
    </row>
    <row r="152" spans="1:11" s="12" customFormat="1" ht="14.1" customHeight="1" x14ac:dyDescent="0.3">
      <c r="A152" s="744">
        <v>40</v>
      </c>
      <c r="B152" s="614" t="s">
        <v>222</v>
      </c>
      <c r="C152" s="91"/>
      <c r="D152" s="356" t="s">
        <v>282</v>
      </c>
      <c r="E152" s="356"/>
      <c r="F152" s="356"/>
      <c r="G152" s="39">
        <v>4</v>
      </c>
      <c r="H152" s="38">
        <v>6</v>
      </c>
      <c r="I152" s="36" t="s">
        <v>3</v>
      </c>
      <c r="J152" s="36" t="s">
        <v>3</v>
      </c>
      <c r="K152" s="545">
        <f t="shared" si="5"/>
        <v>10</v>
      </c>
    </row>
    <row r="153" spans="1:11" s="12" customFormat="1" ht="14.1" customHeight="1" x14ac:dyDescent="0.3">
      <c r="A153" s="744">
        <v>41</v>
      </c>
      <c r="B153" s="102" t="s">
        <v>221</v>
      </c>
      <c r="C153" s="91"/>
      <c r="D153" s="356" t="s">
        <v>281</v>
      </c>
      <c r="E153" s="356"/>
      <c r="F153" s="356"/>
      <c r="G153" s="154">
        <v>5</v>
      </c>
      <c r="H153" s="38">
        <v>2</v>
      </c>
      <c r="I153" s="36" t="s">
        <v>3</v>
      </c>
      <c r="J153" s="36" t="s">
        <v>3</v>
      </c>
      <c r="K153" s="545">
        <f t="shared" si="5"/>
        <v>7</v>
      </c>
    </row>
    <row r="154" spans="1:11" s="12" customFormat="1" ht="14.1" customHeight="1" x14ac:dyDescent="0.3">
      <c r="A154" s="744">
        <v>42</v>
      </c>
      <c r="B154" s="101" t="s">
        <v>140</v>
      </c>
      <c r="C154" s="90" t="s">
        <v>200</v>
      </c>
      <c r="D154" s="356" t="s">
        <v>255</v>
      </c>
      <c r="E154" s="355"/>
      <c r="F154" s="355"/>
      <c r="G154" s="39">
        <v>20</v>
      </c>
      <c r="H154" s="38">
        <v>2</v>
      </c>
      <c r="I154" s="38" t="s">
        <v>3</v>
      </c>
      <c r="J154" s="38" t="s">
        <v>3</v>
      </c>
      <c r="K154" s="545">
        <f t="shared" si="5"/>
        <v>22</v>
      </c>
    </row>
    <row r="155" spans="1:11" s="12" customFormat="1" ht="14.1" customHeight="1" x14ac:dyDescent="0.3">
      <c r="A155" s="744">
        <v>43</v>
      </c>
      <c r="B155" s="101" t="s">
        <v>140</v>
      </c>
      <c r="C155" s="90" t="s">
        <v>199</v>
      </c>
      <c r="D155" s="356" t="s">
        <v>255</v>
      </c>
      <c r="E155" s="356"/>
      <c r="F155" s="356"/>
      <c r="G155" s="39">
        <v>40</v>
      </c>
      <c r="H155" s="38">
        <v>2</v>
      </c>
      <c r="I155" s="38" t="s">
        <v>3</v>
      </c>
      <c r="J155" s="38" t="s">
        <v>3</v>
      </c>
      <c r="K155" s="545">
        <f t="shared" ref="K155:K175" si="6">SUM(G155:J155)</f>
        <v>42</v>
      </c>
    </row>
    <row r="156" spans="1:11" s="12" customFormat="1" ht="14.1" customHeight="1" x14ac:dyDescent="0.3">
      <c r="A156" s="744">
        <v>44</v>
      </c>
      <c r="B156" s="107" t="s">
        <v>149</v>
      </c>
      <c r="C156" s="90" t="s">
        <v>185</v>
      </c>
      <c r="D156" s="356" t="s">
        <v>449</v>
      </c>
      <c r="E156" s="356"/>
      <c r="F156" s="356"/>
      <c r="G156" s="39">
        <v>23</v>
      </c>
      <c r="H156" s="36" t="s">
        <v>3</v>
      </c>
      <c r="I156" s="36" t="s">
        <v>3</v>
      </c>
      <c r="J156" s="36" t="s">
        <v>3</v>
      </c>
      <c r="K156" s="545">
        <f t="shared" si="6"/>
        <v>23</v>
      </c>
    </row>
    <row r="157" spans="1:11" s="12" customFormat="1" ht="14.1" customHeight="1" x14ac:dyDescent="0.3">
      <c r="A157" s="744">
        <v>45</v>
      </c>
      <c r="B157" s="107" t="s">
        <v>140</v>
      </c>
      <c r="C157" s="90" t="s">
        <v>442</v>
      </c>
      <c r="D157" s="356" t="s">
        <v>243</v>
      </c>
      <c r="E157" s="356"/>
      <c r="F157" s="356"/>
      <c r="G157" s="39">
        <v>10</v>
      </c>
      <c r="H157" s="38">
        <v>4</v>
      </c>
      <c r="I157" s="36" t="s">
        <v>3</v>
      </c>
      <c r="J157" s="36" t="s">
        <v>3</v>
      </c>
      <c r="K157" s="545">
        <f t="shared" si="6"/>
        <v>14</v>
      </c>
    </row>
    <row r="158" spans="1:11" s="12" customFormat="1" ht="14.1" customHeight="1" x14ac:dyDescent="0.3">
      <c r="A158" s="744">
        <v>46</v>
      </c>
      <c r="B158" s="101" t="s">
        <v>140</v>
      </c>
      <c r="C158" s="90" t="s">
        <v>443</v>
      </c>
      <c r="D158" s="356" t="s">
        <v>244</v>
      </c>
      <c r="E158" s="356"/>
      <c r="F158" s="356"/>
      <c r="G158" s="39">
        <v>6</v>
      </c>
      <c r="H158" s="38">
        <v>11</v>
      </c>
      <c r="I158" s="36" t="s">
        <v>3</v>
      </c>
      <c r="J158" s="36" t="s">
        <v>3</v>
      </c>
      <c r="K158" s="545">
        <f t="shared" si="6"/>
        <v>17</v>
      </c>
    </row>
    <row r="159" spans="1:11" s="12" customFormat="1" ht="14.1" customHeight="1" x14ac:dyDescent="0.3">
      <c r="A159" s="744">
        <v>47</v>
      </c>
      <c r="B159" s="607" t="s">
        <v>140</v>
      </c>
      <c r="C159" s="624" t="s">
        <v>203</v>
      </c>
      <c r="D159" s="625" t="s">
        <v>265</v>
      </c>
      <c r="E159" s="625"/>
      <c r="F159" s="625"/>
      <c r="G159" s="39">
        <v>5</v>
      </c>
      <c r="H159" s="36" t="s">
        <v>3</v>
      </c>
      <c r="I159" s="36" t="s">
        <v>3</v>
      </c>
      <c r="J159" s="36" t="s">
        <v>3</v>
      </c>
      <c r="K159" s="545">
        <f t="shared" si="6"/>
        <v>5</v>
      </c>
    </row>
    <row r="160" spans="1:11" s="12" customFormat="1" ht="14.1" customHeight="1" x14ac:dyDescent="0.3">
      <c r="A160" s="744">
        <v>48</v>
      </c>
      <c r="B160" s="618" t="s">
        <v>149</v>
      </c>
      <c r="C160" s="624" t="s">
        <v>181</v>
      </c>
      <c r="D160" s="625" t="s">
        <v>458</v>
      </c>
      <c r="E160" s="625"/>
      <c r="F160" s="625"/>
      <c r="G160" s="39">
        <v>6</v>
      </c>
      <c r="H160" s="36" t="s">
        <v>3</v>
      </c>
      <c r="I160" s="36" t="s">
        <v>3</v>
      </c>
      <c r="J160" s="36" t="s">
        <v>3</v>
      </c>
      <c r="K160" s="545">
        <f t="shared" si="6"/>
        <v>6</v>
      </c>
    </row>
    <row r="161" spans="1:11" s="12" customFormat="1" ht="14.1" customHeight="1" x14ac:dyDescent="0.3">
      <c r="A161" s="744">
        <v>49</v>
      </c>
      <c r="B161" s="607" t="s">
        <v>140</v>
      </c>
      <c r="C161" s="624" t="s">
        <v>184</v>
      </c>
      <c r="D161" s="625" t="s">
        <v>255</v>
      </c>
      <c r="E161" s="625"/>
      <c r="F161" s="625"/>
      <c r="G161" s="39">
        <v>20</v>
      </c>
      <c r="H161" s="38">
        <v>10</v>
      </c>
      <c r="I161" s="36" t="s">
        <v>3</v>
      </c>
      <c r="J161" s="36" t="s">
        <v>3</v>
      </c>
      <c r="K161" s="545">
        <f t="shared" si="6"/>
        <v>30</v>
      </c>
    </row>
    <row r="162" spans="1:11" s="12" customFormat="1" ht="14.1" customHeight="1" x14ac:dyDescent="0.3">
      <c r="A162" s="744">
        <v>50</v>
      </c>
      <c r="B162" s="101" t="s">
        <v>140</v>
      </c>
      <c r="C162" s="90" t="s">
        <v>198</v>
      </c>
      <c r="D162" s="356" t="s">
        <v>255</v>
      </c>
      <c r="E162" s="356"/>
      <c r="F162" s="356"/>
      <c r="G162" s="39">
        <v>120</v>
      </c>
      <c r="H162" s="38">
        <v>3</v>
      </c>
      <c r="I162" s="38" t="s">
        <v>3</v>
      </c>
      <c r="J162" s="38" t="s">
        <v>3</v>
      </c>
      <c r="K162" s="545">
        <f t="shared" si="6"/>
        <v>123</v>
      </c>
    </row>
    <row r="163" spans="1:11" s="12" customFormat="1" ht="14.1" customHeight="1" x14ac:dyDescent="0.3">
      <c r="A163" s="744">
        <v>51</v>
      </c>
      <c r="B163" s="101" t="s">
        <v>140</v>
      </c>
      <c r="C163" s="90" t="s">
        <v>188</v>
      </c>
      <c r="D163" s="356" t="s">
        <v>257</v>
      </c>
      <c r="E163" s="356"/>
      <c r="F163" s="356"/>
      <c r="G163" s="39">
        <v>23</v>
      </c>
      <c r="H163" s="38" t="s">
        <v>3</v>
      </c>
      <c r="I163" s="36" t="s">
        <v>3</v>
      </c>
      <c r="J163" s="36" t="s">
        <v>3</v>
      </c>
      <c r="K163" s="545">
        <f t="shared" si="6"/>
        <v>23</v>
      </c>
    </row>
    <row r="164" spans="1:11" s="12" customFormat="1" ht="14.1" customHeight="1" x14ac:dyDescent="0.3">
      <c r="A164" s="744">
        <v>52</v>
      </c>
      <c r="B164" s="101" t="s">
        <v>140</v>
      </c>
      <c r="C164" s="90" t="s">
        <v>186</v>
      </c>
      <c r="D164" s="356" t="s">
        <v>452</v>
      </c>
      <c r="E164" s="356"/>
      <c r="F164" s="356"/>
      <c r="G164" s="42">
        <v>51</v>
      </c>
      <c r="H164" s="42">
        <v>2</v>
      </c>
      <c r="I164" s="36" t="s">
        <v>3</v>
      </c>
      <c r="J164" s="36" t="s">
        <v>3</v>
      </c>
      <c r="K164" s="545">
        <f t="shared" si="6"/>
        <v>53</v>
      </c>
    </row>
    <row r="165" spans="1:11" s="12" customFormat="1" ht="14.1" customHeight="1" x14ac:dyDescent="0.3">
      <c r="A165" s="744">
        <v>53</v>
      </c>
      <c r="B165" s="607" t="s">
        <v>140</v>
      </c>
      <c r="C165" s="624" t="s">
        <v>182</v>
      </c>
      <c r="D165" s="625" t="s">
        <v>254</v>
      </c>
      <c r="E165" s="625"/>
      <c r="F165" s="625"/>
      <c r="G165" s="39">
        <v>9</v>
      </c>
      <c r="H165" s="38" t="s">
        <v>3</v>
      </c>
      <c r="I165" s="36" t="s">
        <v>3</v>
      </c>
      <c r="J165" s="36" t="s">
        <v>3</v>
      </c>
      <c r="K165" s="545">
        <f t="shared" si="6"/>
        <v>9</v>
      </c>
    </row>
    <row r="166" spans="1:11" s="11" customFormat="1" ht="14.1" customHeight="1" x14ac:dyDescent="0.3">
      <c r="A166" s="744">
        <v>54</v>
      </c>
      <c r="B166" s="102" t="s">
        <v>481</v>
      </c>
      <c r="C166" s="91"/>
      <c r="D166" s="356" t="s">
        <v>278</v>
      </c>
      <c r="E166" s="356"/>
      <c r="F166" s="356"/>
      <c r="G166" s="39">
        <v>4</v>
      </c>
      <c r="H166" s="36" t="s">
        <v>3</v>
      </c>
      <c r="I166" s="36" t="s">
        <v>3</v>
      </c>
      <c r="J166" s="36" t="s">
        <v>3</v>
      </c>
      <c r="K166" s="545">
        <f t="shared" si="6"/>
        <v>4</v>
      </c>
    </row>
    <row r="167" spans="1:11" s="12" customFormat="1" ht="14.1" customHeight="1" x14ac:dyDescent="0.3">
      <c r="A167" s="744">
        <v>55</v>
      </c>
      <c r="B167" s="102" t="s">
        <v>475</v>
      </c>
      <c r="C167" s="91"/>
      <c r="D167" s="356" t="s">
        <v>277</v>
      </c>
      <c r="E167" s="356"/>
      <c r="F167" s="356"/>
      <c r="G167" s="39">
        <v>4</v>
      </c>
      <c r="H167" s="38">
        <v>4</v>
      </c>
      <c r="I167" s="38" t="s">
        <v>3</v>
      </c>
      <c r="J167" s="38" t="s">
        <v>3</v>
      </c>
      <c r="K167" s="545">
        <f t="shared" si="6"/>
        <v>8</v>
      </c>
    </row>
    <row r="168" spans="1:11" s="12" customFormat="1" ht="14.1" customHeight="1" x14ac:dyDescent="0.3">
      <c r="A168" s="744">
        <v>56</v>
      </c>
      <c r="B168" s="102" t="s">
        <v>1207</v>
      </c>
      <c r="C168" s="91"/>
      <c r="D168" s="356" t="s">
        <v>275</v>
      </c>
      <c r="E168" s="356"/>
      <c r="F168" s="356"/>
      <c r="G168" s="39">
        <v>1</v>
      </c>
      <c r="H168" s="36">
        <v>3</v>
      </c>
      <c r="I168" s="36" t="s">
        <v>3</v>
      </c>
      <c r="J168" s="36" t="s">
        <v>3</v>
      </c>
      <c r="K168" s="545">
        <f t="shared" si="6"/>
        <v>4</v>
      </c>
    </row>
    <row r="169" spans="1:11" s="12" customFormat="1" ht="14.1" customHeight="1" x14ac:dyDescent="0.3">
      <c r="A169" s="744">
        <v>57</v>
      </c>
      <c r="B169" s="102" t="s">
        <v>477</v>
      </c>
      <c r="C169" s="91"/>
      <c r="D169" s="356" t="s">
        <v>279</v>
      </c>
      <c r="E169" s="356"/>
      <c r="F169" s="356"/>
      <c r="G169" s="58">
        <v>1</v>
      </c>
      <c r="H169" s="58">
        <v>3</v>
      </c>
      <c r="I169" s="58"/>
      <c r="J169" s="58"/>
      <c r="K169" s="545">
        <f t="shared" si="6"/>
        <v>4</v>
      </c>
    </row>
    <row r="170" spans="1:11" s="12" customFormat="1" ht="14.1" customHeight="1" x14ac:dyDescent="0.3">
      <c r="A170" s="744">
        <v>58</v>
      </c>
      <c r="B170" s="102" t="s">
        <v>476</v>
      </c>
      <c r="C170" s="91"/>
      <c r="D170" s="356" t="s">
        <v>471</v>
      </c>
      <c r="E170" s="356"/>
      <c r="F170" s="356"/>
      <c r="G170" s="39">
        <v>2</v>
      </c>
      <c r="H170" s="38" t="s">
        <v>3</v>
      </c>
      <c r="I170" s="36" t="s">
        <v>3</v>
      </c>
      <c r="J170" s="36" t="s">
        <v>3</v>
      </c>
      <c r="K170" s="545">
        <f t="shared" si="6"/>
        <v>2</v>
      </c>
    </row>
    <row r="171" spans="1:11" s="12" customFormat="1" ht="14.1" customHeight="1" x14ac:dyDescent="0.3">
      <c r="A171" s="744">
        <v>59</v>
      </c>
      <c r="B171" s="102" t="s">
        <v>474</v>
      </c>
      <c r="C171" s="91"/>
      <c r="D171" s="356" t="s">
        <v>276</v>
      </c>
      <c r="E171" s="356"/>
      <c r="F171" s="356"/>
      <c r="G171" s="39">
        <v>1</v>
      </c>
      <c r="H171" s="36">
        <v>2</v>
      </c>
      <c r="I171" s="36" t="s">
        <v>3</v>
      </c>
      <c r="J171" s="36" t="s">
        <v>3</v>
      </c>
      <c r="K171" s="545">
        <f t="shared" si="6"/>
        <v>3</v>
      </c>
    </row>
    <row r="172" spans="1:11" ht="16.5" customHeight="1" x14ac:dyDescent="0.3">
      <c r="A172" s="744">
        <v>60</v>
      </c>
      <c r="B172" s="102" t="s">
        <v>480</v>
      </c>
      <c r="C172" s="91"/>
      <c r="D172" s="356" t="s">
        <v>470</v>
      </c>
      <c r="E172" s="356"/>
      <c r="F172" s="356"/>
      <c r="G172" s="39">
        <v>40</v>
      </c>
      <c r="H172" s="36">
        <v>9</v>
      </c>
      <c r="I172" s="38" t="s">
        <v>3</v>
      </c>
      <c r="J172" s="38" t="s">
        <v>3</v>
      </c>
      <c r="K172" s="545">
        <f t="shared" si="6"/>
        <v>49</v>
      </c>
    </row>
    <row r="173" spans="1:11" x14ac:dyDescent="0.3">
      <c r="A173" s="744">
        <v>61</v>
      </c>
      <c r="B173" s="101" t="s">
        <v>224</v>
      </c>
      <c r="C173" s="92"/>
      <c r="D173" s="356" t="s">
        <v>283</v>
      </c>
      <c r="E173" s="356"/>
      <c r="F173" s="356"/>
      <c r="G173" s="39">
        <v>8</v>
      </c>
      <c r="H173" s="36" t="s">
        <v>3</v>
      </c>
      <c r="I173" s="36" t="s">
        <v>3</v>
      </c>
      <c r="J173" s="36" t="s">
        <v>3</v>
      </c>
      <c r="K173" s="545">
        <f t="shared" si="6"/>
        <v>8</v>
      </c>
    </row>
    <row r="174" spans="1:11" x14ac:dyDescent="0.3">
      <c r="A174" s="744">
        <v>62</v>
      </c>
      <c r="B174" s="102" t="s">
        <v>225</v>
      </c>
      <c r="C174" s="91"/>
      <c r="D174" s="356" t="s">
        <v>473</v>
      </c>
      <c r="E174" s="356"/>
      <c r="F174" s="356"/>
      <c r="G174" s="39">
        <v>5</v>
      </c>
      <c r="H174" s="38">
        <v>2</v>
      </c>
      <c r="I174" s="36" t="s">
        <v>3</v>
      </c>
      <c r="J174" s="36" t="s">
        <v>3</v>
      </c>
      <c r="K174" s="545">
        <f t="shared" si="6"/>
        <v>7</v>
      </c>
    </row>
    <row r="175" spans="1:11" x14ac:dyDescent="0.3">
      <c r="A175" s="744">
        <v>63</v>
      </c>
      <c r="B175" s="102" t="s">
        <v>223</v>
      </c>
      <c r="C175" s="91"/>
      <c r="D175" s="356" t="s">
        <v>472</v>
      </c>
      <c r="E175" s="356"/>
      <c r="F175" s="356"/>
      <c r="G175" s="39">
        <v>5</v>
      </c>
      <c r="H175" s="36">
        <v>8</v>
      </c>
      <c r="I175" s="36" t="s">
        <v>3</v>
      </c>
      <c r="J175" s="36" t="s">
        <v>3</v>
      </c>
      <c r="K175" s="545">
        <f t="shared" si="6"/>
        <v>13</v>
      </c>
    </row>
    <row r="176" spans="1:11" x14ac:dyDescent="0.3">
      <c r="A176" s="579" t="s">
        <v>926</v>
      </c>
      <c r="B176" s="580"/>
      <c r="C176" s="580"/>
      <c r="D176" s="613"/>
      <c r="E176" s="636"/>
      <c r="F176" s="636"/>
      <c r="G176" s="292">
        <f>SUM(G113:G175)</f>
        <v>2300</v>
      </c>
      <c r="H176" s="292">
        <f>SUM(H113:H175)</f>
        <v>335</v>
      </c>
      <c r="I176" s="293">
        <f>SUM(I113:I175)</f>
        <v>0</v>
      </c>
      <c r="J176" s="293">
        <f>SUM(J113:J175)</f>
        <v>0</v>
      </c>
    </row>
    <row r="177" spans="1:10" s="11" customFormat="1" ht="14.1" customHeight="1" x14ac:dyDescent="0.25">
      <c r="A177" s="340" t="s">
        <v>935</v>
      </c>
      <c r="B177" s="352"/>
      <c r="C177" s="352"/>
      <c r="D177" s="352"/>
      <c r="E177" s="633"/>
      <c r="F177" s="633"/>
      <c r="G177" s="779">
        <f>SUM(A175)</f>
        <v>63</v>
      </c>
      <c r="H177" s="780"/>
      <c r="I177" s="780"/>
      <c r="J177" s="781"/>
    </row>
    <row r="178" spans="1:10" x14ac:dyDescent="0.3">
      <c r="A178" s="411" t="s">
        <v>937</v>
      </c>
      <c r="B178" s="412"/>
      <c r="C178" s="412"/>
      <c r="D178" s="412"/>
      <c r="E178" s="412"/>
      <c r="F178" s="412"/>
      <c r="G178" s="413">
        <f>SUM(G11,G20,G26,G32,G37,G106,G110,G176)</f>
        <v>4438</v>
      </c>
      <c r="H178" s="413">
        <f>SUM(H11,H20,H26,H32,H37,H106,H110,H176)</f>
        <v>724</v>
      </c>
      <c r="I178" s="413">
        <f>SUM(I11,I20,I26,I32,I37,I106,I110,I176)</f>
        <v>0</v>
      </c>
      <c r="J178" s="413">
        <f>SUM(J11,J20,J26,J32,J37,J106,J110,J176)</f>
        <v>0</v>
      </c>
    </row>
    <row r="179" spans="1:10" s="11" customFormat="1" ht="14.1" customHeight="1" x14ac:dyDescent="0.25">
      <c r="A179" s="363" t="s">
        <v>936</v>
      </c>
      <c r="B179" s="379"/>
      <c r="C179" s="379"/>
      <c r="D179" s="379"/>
      <c r="E179" s="638"/>
      <c r="F179" s="638"/>
      <c r="G179" s="782">
        <f>SUM(G12,G21,G27,G33,G38,G107,G111,G177)</f>
        <v>112</v>
      </c>
      <c r="H179" s="783"/>
      <c r="I179" s="783"/>
      <c r="J179" s="784"/>
    </row>
  </sheetData>
  <sortState ref="C300:H366">
    <sortCondition ref="C299"/>
  </sortState>
  <customSheetViews>
    <customSheetView guid="{B2785F94-002E-4A39-B1EF-780055BD09FA}" showPageBreaks="1" printArea="1" hiddenColumns="1" topLeftCell="A235">
      <selection activeCell="E180" sqref="E180"/>
      <pageMargins left="0.70866141732283472" right="0.19685039370078741" top="0.74803149606299213" bottom="0.74803149606299213" header="0.31496062992125984" footer="0.31496062992125984"/>
      <pageSetup paperSize="5" orientation="landscape" horizontalDpi="4294967294" verticalDpi="200" r:id="rId1"/>
    </customSheetView>
    <customSheetView guid="{53F3DFFE-EB8C-4D39-98E9-455D6F7EBB30}" showPageBreaks="1" printArea="1" hiddenColumns="1" topLeftCell="A235">
      <selection activeCell="E180" sqref="E180"/>
      <pageMargins left="0.70866141732283472" right="0.19685039370078741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A302746B-BA98-48BE-9C62-CB1B6E938D4D}" showPageBreaks="1" printArea="1" hiddenColumns="1" topLeftCell="A247">
      <selection activeCell="A271" sqref="A271:D271"/>
      <pageMargins left="0.70866141732283472" right="0.19685039370078741" top="0.74803149606299213" bottom="0.74803149606299213" header="0.31496062992125984" footer="0.31496062992125984"/>
      <pageSetup paperSize="5" orientation="landscape" horizontalDpi="4294967294" verticalDpi="200" r:id="rId3"/>
    </customSheetView>
  </customSheetViews>
  <mergeCells count="30">
    <mergeCell ref="A1:J1"/>
    <mergeCell ref="G3:H6"/>
    <mergeCell ref="I3:J6"/>
    <mergeCell ref="B7:C7"/>
    <mergeCell ref="B3:C6"/>
    <mergeCell ref="A4:A5"/>
    <mergeCell ref="D3:D4"/>
    <mergeCell ref="E3:E6"/>
    <mergeCell ref="F3:F6"/>
    <mergeCell ref="A11:D11"/>
    <mergeCell ref="A20:D20"/>
    <mergeCell ref="A23:J23"/>
    <mergeCell ref="A26:D26"/>
    <mergeCell ref="A28:J28"/>
    <mergeCell ref="G12:J12"/>
    <mergeCell ref="G21:J21"/>
    <mergeCell ref="G27:J27"/>
    <mergeCell ref="G177:J177"/>
    <mergeCell ref="G179:J179"/>
    <mergeCell ref="A34:J34"/>
    <mergeCell ref="A13:J13"/>
    <mergeCell ref="A32:D32"/>
    <mergeCell ref="G33:J33"/>
    <mergeCell ref="A37:D37"/>
    <mergeCell ref="A39:J39"/>
    <mergeCell ref="G38:J38"/>
    <mergeCell ref="G107:J107"/>
    <mergeCell ref="G111:J111"/>
    <mergeCell ref="A56:A74"/>
    <mergeCell ref="A75:A84"/>
  </mergeCells>
  <pageMargins left="0.70866141732283472" right="0.25" top="0.74803149606299213" bottom="0.74803149606299213" header="0.31496062992125984" footer="0.31496062992125984"/>
  <pageSetup paperSize="9" scale="79" orientation="landscape" horizontalDpi="4294967293" verticalDpi="200"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00FF"/>
  </sheetPr>
  <dimension ref="A2:Q45"/>
  <sheetViews>
    <sheetView view="pageBreakPreview" topLeftCell="A7" zoomScaleNormal="70" zoomScaleSheetLayoutView="100" workbookViewId="0">
      <selection activeCell="A30" sqref="A30:D30"/>
    </sheetView>
  </sheetViews>
  <sheetFormatPr defaultColWidth="9.140625" defaultRowHeight="15" x14ac:dyDescent="0.25"/>
  <cols>
    <col min="1" max="1" width="5.5703125" style="5" customWidth="1"/>
    <col min="2" max="2" width="2.85546875" style="5" customWidth="1"/>
    <col min="3" max="3" width="37" style="5" customWidth="1"/>
    <col min="4" max="4" width="49.28515625" style="5" customWidth="1"/>
    <col min="5" max="5" width="21.28515625" style="5" customWidth="1"/>
    <col min="6" max="6" width="23.42578125" style="5" customWidth="1"/>
    <col min="7" max="10" width="7.7109375" style="5" customWidth="1"/>
    <col min="11" max="16384" width="9.140625" style="5"/>
  </cols>
  <sheetData>
    <row r="2" spans="1:17" ht="20.25" x14ac:dyDescent="0.25">
      <c r="A2" s="852" t="s">
        <v>802</v>
      </c>
      <c r="B2" s="852"/>
      <c r="C2" s="852"/>
      <c r="D2" s="852"/>
      <c r="E2" s="852"/>
      <c r="F2" s="852"/>
      <c r="G2" s="852"/>
      <c r="H2" s="852"/>
      <c r="I2" s="852"/>
      <c r="J2" s="852"/>
    </row>
    <row r="3" spans="1:17" x14ac:dyDescent="0.25">
      <c r="A3" s="1"/>
      <c r="B3" s="2"/>
      <c r="C3" s="3"/>
      <c r="D3" s="3"/>
      <c r="E3" s="3"/>
      <c r="F3" s="3"/>
      <c r="G3" s="3"/>
      <c r="H3" s="3"/>
      <c r="I3" s="3"/>
      <c r="J3" s="3"/>
    </row>
    <row r="4" spans="1:17" ht="15" customHeight="1" x14ac:dyDescent="0.25">
      <c r="A4" s="406"/>
      <c r="B4" s="871" t="s">
        <v>1206</v>
      </c>
      <c r="C4" s="872"/>
      <c r="D4" s="393"/>
      <c r="E4" s="817" t="s">
        <v>1156</v>
      </c>
      <c r="F4" s="817" t="s">
        <v>1157</v>
      </c>
      <c r="G4" s="802" t="s">
        <v>143</v>
      </c>
      <c r="H4" s="803"/>
      <c r="I4" s="802" t="s">
        <v>144</v>
      </c>
      <c r="J4" s="803"/>
    </row>
    <row r="5" spans="1:17" ht="15" customHeight="1" x14ac:dyDescent="0.25">
      <c r="A5" s="407"/>
      <c r="B5" s="873"/>
      <c r="C5" s="874"/>
      <c r="D5" s="395" t="s">
        <v>6</v>
      </c>
      <c r="E5" s="818"/>
      <c r="F5" s="818"/>
      <c r="G5" s="804"/>
      <c r="H5" s="805"/>
      <c r="I5" s="804"/>
      <c r="J5" s="805"/>
    </row>
    <row r="6" spans="1:17" ht="15" customHeight="1" x14ac:dyDescent="0.25">
      <c r="A6" s="408" t="s">
        <v>5</v>
      </c>
      <c r="B6" s="873"/>
      <c r="C6" s="874"/>
      <c r="D6" s="397" t="s">
        <v>7</v>
      </c>
      <c r="E6" s="818"/>
      <c r="F6" s="818"/>
      <c r="G6" s="804"/>
      <c r="H6" s="805"/>
      <c r="I6" s="804"/>
      <c r="J6" s="805"/>
    </row>
    <row r="7" spans="1:17" ht="15" customHeight="1" x14ac:dyDescent="0.25">
      <c r="A7" s="409"/>
      <c r="B7" s="873"/>
      <c r="C7" s="874"/>
      <c r="D7" s="398"/>
      <c r="E7" s="818"/>
      <c r="F7" s="818"/>
      <c r="G7" s="804"/>
      <c r="H7" s="805"/>
      <c r="I7" s="804"/>
      <c r="J7" s="805"/>
    </row>
    <row r="8" spans="1:17" ht="15" customHeight="1" x14ac:dyDescent="0.3">
      <c r="A8" s="386"/>
      <c r="B8" s="806"/>
      <c r="C8" s="840"/>
      <c r="D8" s="386"/>
      <c r="E8" s="386"/>
      <c r="F8" s="386"/>
      <c r="G8" s="386" t="s">
        <v>1</v>
      </c>
      <c r="H8" s="386" t="s">
        <v>2</v>
      </c>
      <c r="I8" s="387" t="s">
        <v>1</v>
      </c>
      <c r="J8" s="388" t="s">
        <v>2</v>
      </c>
    </row>
    <row r="9" spans="1:17" ht="15" customHeight="1" x14ac:dyDescent="0.25">
      <c r="A9" s="363" t="s">
        <v>927</v>
      </c>
      <c r="B9" s="364"/>
      <c r="C9" s="364"/>
      <c r="D9" s="364"/>
      <c r="E9" s="364"/>
      <c r="F9" s="364"/>
      <c r="G9" s="365"/>
      <c r="H9" s="365"/>
      <c r="I9" s="365"/>
      <c r="J9" s="366"/>
    </row>
    <row r="10" spans="1:17" s="26" customFormat="1" ht="19.5" customHeight="1" x14ac:dyDescent="0.25">
      <c r="A10" s="234">
        <v>1</v>
      </c>
      <c r="B10" s="235" t="s">
        <v>140</v>
      </c>
      <c r="C10" s="236" t="s">
        <v>737</v>
      </c>
      <c r="D10" s="237" t="s">
        <v>738</v>
      </c>
      <c r="E10" s="237"/>
      <c r="F10" s="237"/>
      <c r="G10" s="238">
        <v>87</v>
      </c>
      <c r="H10" s="239">
        <v>6</v>
      </c>
      <c r="I10" s="343" t="s">
        <v>3</v>
      </c>
      <c r="J10" s="343" t="s">
        <v>3</v>
      </c>
    </row>
    <row r="11" spans="1:17" ht="15" customHeight="1" x14ac:dyDescent="0.25">
      <c r="A11" s="316" t="s">
        <v>926</v>
      </c>
      <c r="B11" s="317"/>
      <c r="C11" s="317"/>
      <c r="D11" s="317"/>
      <c r="E11" s="317"/>
      <c r="F11" s="317"/>
      <c r="G11" s="342">
        <f>SUM(G10)</f>
        <v>87</v>
      </c>
      <c r="H11" s="342">
        <f>SUM(H10)</f>
        <v>6</v>
      </c>
      <c r="I11" s="342">
        <f>SUM(I10)</f>
        <v>0</v>
      </c>
      <c r="J11" s="342">
        <f>SUM(J10)</f>
        <v>0</v>
      </c>
    </row>
    <row r="12" spans="1:17" s="11" customFormat="1" ht="14.1" customHeight="1" x14ac:dyDescent="0.25">
      <c r="A12" s="344" t="s">
        <v>935</v>
      </c>
      <c r="B12" s="352"/>
      <c r="C12" s="352"/>
      <c r="D12" s="352"/>
      <c r="E12" s="633"/>
      <c r="F12" s="633"/>
      <c r="G12" s="779">
        <f>SUM(A10)</f>
        <v>1</v>
      </c>
      <c r="H12" s="780"/>
      <c r="I12" s="780"/>
      <c r="J12" s="781"/>
    </row>
    <row r="13" spans="1:17" ht="15" customHeight="1" x14ac:dyDescent="0.25">
      <c r="A13" s="363" t="s">
        <v>928</v>
      </c>
      <c r="B13" s="364"/>
      <c r="C13" s="364"/>
      <c r="D13" s="364"/>
      <c r="E13" s="364"/>
      <c r="F13" s="364"/>
      <c r="G13" s="365"/>
      <c r="H13" s="365"/>
      <c r="I13" s="365"/>
      <c r="J13" s="366"/>
    </row>
    <row r="14" spans="1:17" ht="15" customHeight="1" x14ac:dyDescent="0.3">
      <c r="A14" s="258" t="s">
        <v>3</v>
      </c>
      <c r="B14" s="250"/>
      <c r="C14" s="257"/>
      <c r="D14" s="251"/>
      <c r="E14" s="251"/>
      <c r="F14" s="251"/>
      <c r="G14" s="258" t="s">
        <v>3</v>
      </c>
      <c r="H14" s="259" t="s">
        <v>3</v>
      </c>
      <c r="I14" s="260" t="s">
        <v>3</v>
      </c>
      <c r="J14" s="259" t="s">
        <v>3</v>
      </c>
      <c r="K14" s="12"/>
      <c r="L14" s="12"/>
      <c r="M14" s="12"/>
      <c r="N14" s="12"/>
      <c r="O14" s="12"/>
      <c r="P14" s="12"/>
      <c r="Q14" s="12"/>
    </row>
    <row r="15" spans="1:17" s="11" customFormat="1" ht="15" customHeight="1" x14ac:dyDescent="0.3">
      <c r="A15" s="790" t="s">
        <v>926</v>
      </c>
      <c r="B15" s="791"/>
      <c r="C15" s="791"/>
      <c r="D15" s="792"/>
      <c r="E15" s="637"/>
      <c r="F15" s="637"/>
      <c r="G15" s="292">
        <f>SUM(G14:G14)</f>
        <v>0</v>
      </c>
      <c r="H15" s="280">
        <f>SUM(H14:H14)</f>
        <v>0</v>
      </c>
      <c r="I15" s="315">
        <f>SUM(I14:I14)</f>
        <v>0</v>
      </c>
      <c r="J15" s="315">
        <f>SUM(J14:J14)</f>
        <v>0</v>
      </c>
    </row>
    <row r="16" spans="1:17" s="11" customFormat="1" ht="14.1" customHeight="1" x14ac:dyDescent="0.25">
      <c r="A16" s="344" t="s">
        <v>935</v>
      </c>
      <c r="B16" s="352"/>
      <c r="C16" s="352"/>
      <c r="D16" s="352"/>
      <c r="E16" s="633"/>
      <c r="F16" s="633"/>
      <c r="G16" s="779">
        <f>SUM(A14)</f>
        <v>0</v>
      </c>
      <c r="H16" s="780"/>
      <c r="I16" s="780"/>
      <c r="J16" s="781"/>
    </row>
    <row r="17" spans="1:11" s="11" customFormat="1" ht="15" customHeight="1" x14ac:dyDescent="0.25">
      <c r="A17" s="363" t="s">
        <v>929</v>
      </c>
      <c r="B17" s="364"/>
      <c r="C17" s="364"/>
      <c r="D17" s="364"/>
      <c r="E17" s="364"/>
      <c r="F17" s="364"/>
      <c r="G17" s="365"/>
      <c r="H17" s="365"/>
      <c r="I17" s="365"/>
      <c r="J17" s="366"/>
    </row>
    <row r="18" spans="1:11" s="11" customFormat="1" ht="15" customHeight="1" x14ac:dyDescent="0.25">
      <c r="A18" s="31">
        <v>1</v>
      </c>
      <c r="B18" s="103" t="s">
        <v>140</v>
      </c>
      <c r="C18" s="33" t="s">
        <v>730</v>
      </c>
      <c r="D18" s="60" t="s">
        <v>1189</v>
      </c>
      <c r="E18" s="60"/>
      <c r="F18" s="60"/>
      <c r="G18" s="35">
        <v>696</v>
      </c>
      <c r="H18" s="63">
        <v>58</v>
      </c>
      <c r="I18" s="62" t="s">
        <v>3</v>
      </c>
      <c r="J18" s="62" t="s">
        <v>3</v>
      </c>
      <c r="K18" s="543">
        <f>SUM(G18:J18)</f>
        <v>754</v>
      </c>
    </row>
    <row r="19" spans="1:11" s="11" customFormat="1" ht="15" customHeight="1" x14ac:dyDescent="0.3">
      <c r="A19" s="790" t="s">
        <v>926</v>
      </c>
      <c r="B19" s="791"/>
      <c r="C19" s="791"/>
      <c r="D19" s="792"/>
      <c r="E19" s="637"/>
      <c r="F19" s="637"/>
      <c r="G19" s="292">
        <f>SUM(G17:G18)</f>
        <v>696</v>
      </c>
      <c r="H19" s="280">
        <f>SUM(H17:H18)</f>
        <v>58</v>
      </c>
      <c r="I19" s="315">
        <f>SUM(I17:I18)</f>
        <v>0</v>
      </c>
      <c r="J19" s="315">
        <f>SUM(J17:J18)</f>
        <v>0</v>
      </c>
    </row>
    <row r="20" spans="1:11" s="11" customFormat="1" ht="14.1" customHeight="1" x14ac:dyDescent="0.25">
      <c r="A20" s="344" t="s">
        <v>935</v>
      </c>
      <c r="B20" s="352"/>
      <c r="C20" s="352"/>
      <c r="D20" s="352"/>
      <c r="E20" s="633"/>
      <c r="F20" s="633"/>
      <c r="G20" s="779">
        <f>SUM(A18)</f>
        <v>1</v>
      </c>
      <c r="H20" s="780"/>
      <c r="I20" s="780"/>
      <c r="J20" s="781"/>
    </row>
    <row r="21" spans="1:11" s="11" customFormat="1" ht="15" customHeight="1" x14ac:dyDescent="0.25">
      <c r="A21" s="851" t="s">
        <v>930</v>
      </c>
      <c r="B21" s="851"/>
      <c r="C21" s="851"/>
      <c r="D21" s="851"/>
      <c r="E21" s="851"/>
      <c r="F21" s="851"/>
      <c r="G21" s="851"/>
      <c r="H21" s="851"/>
      <c r="I21" s="851"/>
      <c r="J21" s="851"/>
    </row>
    <row r="22" spans="1:11" s="22" customFormat="1" ht="18" customHeight="1" x14ac:dyDescent="0.3">
      <c r="A22" s="240">
        <v>1</v>
      </c>
      <c r="B22" s="241" t="s">
        <v>140</v>
      </c>
      <c r="C22" s="139" t="s">
        <v>845</v>
      </c>
      <c r="D22" s="51" t="s">
        <v>33</v>
      </c>
      <c r="E22" s="51"/>
      <c r="F22" s="51"/>
      <c r="G22" s="52">
        <v>31</v>
      </c>
      <c r="H22" s="53" t="s">
        <v>3</v>
      </c>
      <c r="I22" s="119" t="s">
        <v>3</v>
      </c>
      <c r="J22" s="119" t="s">
        <v>3</v>
      </c>
    </row>
    <row r="23" spans="1:11" s="11" customFormat="1" ht="15" customHeight="1" x14ac:dyDescent="0.3">
      <c r="A23" s="790" t="s">
        <v>926</v>
      </c>
      <c r="B23" s="791"/>
      <c r="C23" s="791"/>
      <c r="D23" s="792"/>
      <c r="E23" s="637"/>
      <c r="F23" s="637"/>
      <c r="G23" s="292">
        <f>SUM(G22)</f>
        <v>31</v>
      </c>
      <c r="H23" s="280">
        <f>SUM(H22)</f>
        <v>0</v>
      </c>
      <c r="I23" s="315">
        <f>SUM(I22)</f>
        <v>0</v>
      </c>
      <c r="J23" s="315">
        <f>SUM(J22)</f>
        <v>0</v>
      </c>
    </row>
    <row r="24" spans="1:11" s="11" customFormat="1" ht="14.1" customHeight="1" x14ac:dyDescent="0.25">
      <c r="A24" s="344" t="s">
        <v>935</v>
      </c>
      <c r="B24" s="352"/>
      <c r="C24" s="352"/>
      <c r="D24" s="352"/>
      <c r="E24" s="633"/>
      <c r="F24" s="633"/>
      <c r="G24" s="779">
        <f>SUM(A22)</f>
        <v>1</v>
      </c>
      <c r="H24" s="780"/>
      <c r="I24" s="780"/>
      <c r="J24" s="781"/>
    </row>
    <row r="25" spans="1:11" s="11" customFormat="1" ht="15" customHeight="1" x14ac:dyDescent="0.25">
      <c r="A25" s="851" t="s">
        <v>931</v>
      </c>
      <c r="B25" s="851"/>
      <c r="C25" s="851"/>
      <c r="D25" s="851"/>
      <c r="E25" s="851"/>
      <c r="F25" s="851"/>
      <c r="G25" s="851"/>
      <c r="H25" s="851"/>
      <c r="I25" s="851"/>
      <c r="J25" s="851"/>
    </row>
    <row r="26" spans="1:11" s="11" customFormat="1" ht="15" customHeight="1" x14ac:dyDescent="0.3">
      <c r="A26" s="130" t="s">
        <v>3</v>
      </c>
      <c r="B26" s="218"/>
      <c r="C26" s="220"/>
      <c r="D26" s="124"/>
      <c r="E26" s="124"/>
      <c r="F26" s="124"/>
      <c r="G26" s="125" t="s">
        <v>3</v>
      </c>
      <c r="H26" s="126" t="s">
        <v>3</v>
      </c>
      <c r="I26" s="126" t="s">
        <v>3</v>
      </c>
      <c r="J26" s="126" t="s">
        <v>3</v>
      </c>
    </row>
    <row r="27" spans="1:11" s="11" customFormat="1" ht="15" customHeight="1" x14ac:dyDescent="0.3">
      <c r="A27" s="790" t="s">
        <v>926</v>
      </c>
      <c r="B27" s="791"/>
      <c r="C27" s="791"/>
      <c r="D27" s="792"/>
      <c r="E27" s="637"/>
      <c r="F27" s="637"/>
      <c r="G27" s="292">
        <f>SUM(G26)</f>
        <v>0</v>
      </c>
      <c r="H27" s="280">
        <f>SUM(H26)</f>
        <v>0</v>
      </c>
      <c r="I27" s="319">
        <f>SUM(I26)</f>
        <v>0</v>
      </c>
      <c r="J27" s="319">
        <f>SUM(J26)</f>
        <v>0</v>
      </c>
    </row>
    <row r="28" spans="1:11" s="11" customFormat="1" ht="14.1" customHeight="1" x14ac:dyDescent="0.25">
      <c r="A28" s="344" t="s">
        <v>935</v>
      </c>
      <c r="B28" s="352"/>
      <c r="C28" s="352"/>
      <c r="D28" s="352"/>
      <c r="E28" s="633"/>
      <c r="F28" s="633"/>
      <c r="G28" s="779">
        <f>SUM(A26)</f>
        <v>0</v>
      </c>
      <c r="H28" s="780"/>
      <c r="I28" s="780"/>
      <c r="J28" s="781"/>
    </row>
    <row r="29" spans="1:11" s="11" customFormat="1" ht="15" customHeight="1" x14ac:dyDescent="0.25">
      <c r="A29" s="851" t="s">
        <v>932</v>
      </c>
      <c r="B29" s="851"/>
      <c r="C29" s="851"/>
      <c r="D29" s="851"/>
      <c r="E29" s="851"/>
      <c r="F29" s="851"/>
      <c r="G29" s="851"/>
      <c r="H29" s="851"/>
      <c r="I29" s="851"/>
      <c r="J29" s="851"/>
    </row>
    <row r="30" spans="1:11" s="11" customFormat="1" ht="15" customHeight="1" x14ac:dyDescent="0.3">
      <c r="A30" s="706">
        <v>1</v>
      </c>
      <c r="B30" s="607" t="s">
        <v>140</v>
      </c>
      <c r="C30" s="33" t="s">
        <v>189</v>
      </c>
      <c r="D30" s="34" t="s">
        <v>1154</v>
      </c>
      <c r="E30" s="34"/>
      <c r="F30" s="34"/>
      <c r="G30" s="39">
        <v>3</v>
      </c>
      <c r="H30" s="38">
        <v>3</v>
      </c>
      <c r="I30" s="128" t="s">
        <v>3</v>
      </c>
      <c r="J30" s="128" t="s">
        <v>3</v>
      </c>
    </row>
    <row r="31" spans="1:11" s="11" customFormat="1" ht="15" customHeight="1" x14ac:dyDescent="0.3">
      <c r="A31" s="790" t="s">
        <v>926</v>
      </c>
      <c r="B31" s="791"/>
      <c r="C31" s="791"/>
      <c r="D31" s="792"/>
      <c r="E31" s="637"/>
      <c r="F31" s="637"/>
      <c r="G31" s="292">
        <f>SUM(G30:G30)</f>
        <v>3</v>
      </c>
      <c r="H31" s="280">
        <f>SUM(H30:H30)</f>
        <v>3</v>
      </c>
      <c r="I31" s="315">
        <f t="shared" ref="I31:J31" si="0">SUM(I27)</f>
        <v>0</v>
      </c>
      <c r="J31" s="315">
        <f t="shared" si="0"/>
        <v>0</v>
      </c>
    </row>
    <row r="32" spans="1:11" s="11" customFormat="1" ht="14.1" customHeight="1" x14ac:dyDescent="0.25">
      <c r="A32" s="344" t="s">
        <v>935</v>
      </c>
      <c r="B32" s="352"/>
      <c r="C32" s="352"/>
      <c r="D32" s="352"/>
      <c r="E32" s="633"/>
      <c r="F32" s="633"/>
      <c r="G32" s="779">
        <f>A30</f>
        <v>1</v>
      </c>
      <c r="H32" s="780"/>
      <c r="I32" s="780"/>
      <c r="J32" s="781"/>
    </row>
    <row r="33" spans="1:10" s="11" customFormat="1" ht="15" customHeight="1" x14ac:dyDescent="0.25">
      <c r="A33" s="851" t="s">
        <v>933</v>
      </c>
      <c r="B33" s="851"/>
      <c r="C33" s="851"/>
      <c r="D33" s="851"/>
      <c r="E33" s="851"/>
      <c r="F33" s="851"/>
      <c r="G33" s="851"/>
      <c r="H33" s="851"/>
      <c r="I33" s="851"/>
      <c r="J33" s="851"/>
    </row>
    <row r="34" spans="1:10" s="11" customFormat="1" ht="15" customHeight="1" x14ac:dyDescent="0.25">
      <c r="A34" s="308" t="s">
        <v>3</v>
      </c>
      <c r="B34" s="565"/>
      <c r="C34" s="565"/>
      <c r="D34" s="298"/>
      <c r="E34" s="298"/>
      <c r="F34" s="298"/>
      <c r="G34" s="308" t="s">
        <v>3</v>
      </c>
      <c r="H34" s="308" t="s">
        <v>3</v>
      </c>
      <c r="I34" s="308" t="s">
        <v>3</v>
      </c>
      <c r="J34" s="308" t="s">
        <v>3</v>
      </c>
    </row>
    <row r="35" spans="1:10" s="11" customFormat="1" ht="15" customHeight="1" x14ac:dyDescent="0.3">
      <c r="A35" s="790" t="s">
        <v>926</v>
      </c>
      <c r="B35" s="791"/>
      <c r="C35" s="791"/>
      <c r="D35" s="792"/>
      <c r="E35" s="637"/>
      <c r="F35" s="637"/>
      <c r="G35" s="292">
        <f>SUM(G34)</f>
        <v>0</v>
      </c>
      <c r="H35" s="280">
        <f>SUM(H34)</f>
        <v>0</v>
      </c>
      <c r="I35" s="315">
        <f>SUM(I34)</f>
        <v>0</v>
      </c>
      <c r="J35" s="315">
        <f>SUM(J34)</f>
        <v>0</v>
      </c>
    </row>
    <row r="36" spans="1:10" s="11" customFormat="1" ht="14.1" customHeight="1" x14ac:dyDescent="0.25">
      <c r="A36" s="563" t="s">
        <v>935</v>
      </c>
      <c r="B36" s="564"/>
      <c r="C36" s="564"/>
      <c r="D36" s="564"/>
      <c r="E36" s="633"/>
      <c r="F36" s="633"/>
      <c r="G36" s="779">
        <f>SUM(A34)</f>
        <v>0</v>
      </c>
      <c r="H36" s="780"/>
      <c r="I36" s="780"/>
      <c r="J36" s="781"/>
    </row>
    <row r="37" spans="1:10" s="11" customFormat="1" ht="15" customHeight="1" x14ac:dyDescent="0.25">
      <c r="A37" s="851" t="s">
        <v>1137</v>
      </c>
      <c r="B37" s="851"/>
      <c r="C37" s="851"/>
      <c r="D37" s="851"/>
      <c r="E37" s="851"/>
      <c r="F37" s="851"/>
      <c r="G37" s="851"/>
      <c r="H37" s="851"/>
      <c r="I37" s="851"/>
      <c r="J37" s="851"/>
    </row>
    <row r="38" spans="1:10" s="26" customFormat="1" ht="16.5" x14ac:dyDescent="0.3">
      <c r="A38" s="302">
        <v>1</v>
      </c>
      <c r="B38" s="567" t="s">
        <v>140</v>
      </c>
      <c r="C38" s="568" t="s">
        <v>908</v>
      </c>
      <c r="D38" s="569" t="s">
        <v>909</v>
      </c>
      <c r="E38" s="569"/>
      <c r="F38" s="569"/>
      <c r="G38" s="570">
        <v>184</v>
      </c>
      <c r="H38" s="571" t="s">
        <v>3</v>
      </c>
      <c r="I38" s="572"/>
      <c r="J38" s="572"/>
    </row>
    <row r="39" spans="1:10" s="11" customFormat="1" ht="15" customHeight="1" x14ac:dyDescent="0.3">
      <c r="A39" s="790" t="s">
        <v>926</v>
      </c>
      <c r="B39" s="791"/>
      <c r="C39" s="791"/>
      <c r="D39" s="792"/>
      <c r="E39" s="637"/>
      <c r="F39" s="637"/>
      <c r="G39" s="292">
        <f>SUM(G38)</f>
        <v>184</v>
      </c>
      <c r="H39" s="280">
        <f>SUM(H38)</f>
        <v>0</v>
      </c>
      <c r="I39" s="315">
        <f>SUM(I38)</f>
        <v>0</v>
      </c>
      <c r="J39" s="315">
        <f>SUM(J38)</f>
        <v>0</v>
      </c>
    </row>
    <row r="40" spans="1:10" s="11" customFormat="1" ht="14.1" customHeight="1" x14ac:dyDescent="0.25">
      <c r="A40" s="563" t="s">
        <v>935</v>
      </c>
      <c r="B40" s="564"/>
      <c r="C40" s="564"/>
      <c r="D40" s="564"/>
      <c r="E40" s="633"/>
      <c r="F40" s="633"/>
      <c r="G40" s="779">
        <f>SUM(A38)</f>
        <v>1</v>
      </c>
      <c r="H40" s="780"/>
      <c r="I40" s="780"/>
      <c r="J40" s="781"/>
    </row>
    <row r="41" spans="1:10" ht="18" customHeight="1" x14ac:dyDescent="0.25">
      <c r="A41" s="374" t="s">
        <v>937</v>
      </c>
      <c r="B41" s="375"/>
      <c r="C41" s="375"/>
      <c r="D41" s="376"/>
      <c r="E41" s="376"/>
      <c r="F41" s="376"/>
      <c r="G41" s="377">
        <f>SUM(G11,G15,G19,G23,G27,G31,G35,G39)</f>
        <v>1001</v>
      </c>
      <c r="H41" s="377">
        <f>SUM(H11,H15,H19,H23,H27,H31,H35,H39)</f>
        <v>67</v>
      </c>
      <c r="I41" s="378">
        <f>SUM(I11,I15,I19,I23,I27,I31,I35,I39)</f>
        <v>0</v>
      </c>
      <c r="J41" s="377">
        <f>SUM(J11,J15,J19,J23,J27,J31,J35,J39)</f>
        <v>0</v>
      </c>
    </row>
    <row r="42" spans="1:10" s="11" customFormat="1" ht="14.1" customHeight="1" x14ac:dyDescent="0.25">
      <c r="A42" s="561" t="s">
        <v>936</v>
      </c>
      <c r="B42" s="562"/>
      <c r="C42" s="562"/>
      <c r="D42" s="562"/>
      <c r="E42" s="638"/>
      <c r="F42" s="638"/>
      <c r="G42" s="782">
        <f>SUM(G12,G16,G20,G24,G28,G32,G36,G40)</f>
        <v>5</v>
      </c>
      <c r="H42" s="783"/>
      <c r="I42" s="783"/>
      <c r="J42" s="784"/>
    </row>
    <row r="44" spans="1:10" x14ac:dyDescent="0.25">
      <c r="C44" s="853"/>
      <c r="D44" s="853"/>
      <c r="E44" s="853"/>
      <c r="F44" s="853"/>
      <c r="G44" s="853"/>
    </row>
    <row r="45" spans="1:10" x14ac:dyDescent="0.25">
      <c r="C45" s="859"/>
      <c r="D45" s="859"/>
      <c r="E45" s="859"/>
      <c r="F45" s="859"/>
      <c r="G45" s="859"/>
    </row>
  </sheetData>
  <customSheetViews>
    <customSheetView guid="{B2785F94-002E-4A39-B1EF-780055BD09FA}" showPageBreaks="1" printArea="1" hiddenColumns="1">
      <selection activeCell="L13" sqref="L13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1"/>
    </customSheetView>
    <customSheetView guid="{53F3DFFE-EB8C-4D39-98E9-455D6F7EBB30}" showPageBreaks="1" printArea="1" hiddenColumns="1">
      <selection activeCell="L13" sqref="L13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A302746B-BA98-48BE-9C62-CB1B6E938D4D}" showPageBreaks="1" printArea="1" hiddenColumns="1">
      <selection activeCell="L13" sqref="L13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3"/>
    </customSheetView>
  </customSheetViews>
  <mergeCells count="30">
    <mergeCell ref="E4:E7"/>
    <mergeCell ref="F4:F7"/>
    <mergeCell ref="G42:J42"/>
    <mergeCell ref="G12:J12"/>
    <mergeCell ref="G16:J16"/>
    <mergeCell ref="G20:J20"/>
    <mergeCell ref="G24:J24"/>
    <mergeCell ref="G28:J28"/>
    <mergeCell ref="A33:J33"/>
    <mergeCell ref="A35:D35"/>
    <mergeCell ref="A37:J37"/>
    <mergeCell ref="A39:D39"/>
    <mergeCell ref="G32:J32"/>
    <mergeCell ref="G36:J36"/>
    <mergeCell ref="A2:J2"/>
    <mergeCell ref="C44:G44"/>
    <mergeCell ref="C45:G45"/>
    <mergeCell ref="B4:C7"/>
    <mergeCell ref="G4:H7"/>
    <mergeCell ref="I4:J7"/>
    <mergeCell ref="B8:C8"/>
    <mergeCell ref="A15:D15"/>
    <mergeCell ref="A19:D19"/>
    <mergeCell ref="A21:J21"/>
    <mergeCell ref="A23:D23"/>
    <mergeCell ref="A25:J25"/>
    <mergeCell ref="A27:D27"/>
    <mergeCell ref="A29:J29"/>
    <mergeCell ref="A31:D31"/>
    <mergeCell ref="G40:J40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4294967293" verticalDpi="200"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00FF"/>
  </sheetPr>
  <dimension ref="A1:K54"/>
  <sheetViews>
    <sheetView view="pageBreakPreview" topLeftCell="A2" zoomScaleNormal="85" zoomScaleSheetLayoutView="100" workbookViewId="0">
      <selection activeCell="D12" sqref="D12"/>
    </sheetView>
  </sheetViews>
  <sheetFormatPr defaultColWidth="9.140625" defaultRowHeight="15" x14ac:dyDescent="0.25"/>
  <cols>
    <col min="1" max="1" width="5.5703125" style="4" customWidth="1"/>
    <col min="2" max="2" width="4.140625" style="4" customWidth="1"/>
    <col min="3" max="3" width="40" style="4" customWidth="1"/>
    <col min="4" max="4" width="46.85546875" style="4" customWidth="1"/>
    <col min="5" max="6" width="24.7109375" style="5" customWidth="1"/>
    <col min="7" max="10" width="7.7109375" style="4" customWidth="1"/>
    <col min="11" max="16384" width="9.140625" style="4"/>
  </cols>
  <sheetData>
    <row r="1" spans="1:11" ht="20.25" x14ac:dyDescent="0.25">
      <c r="A1" s="852" t="s">
        <v>803</v>
      </c>
      <c r="B1" s="852"/>
      <c r="C1" s="852"/>
      <c r="D1" s="852"/>
      <c r="E1" s="852"/>
      <c r="F1" s="852"/>
      <c r="G1" s="852"/>
      <c r="H1" s="852"/>
      <c r="I1" s="852"/>
      <c r="J1" s="852"/>
    </row>
    <row r="2" spans="1:11" x14ac:dyDescent="0.25">
      <c r="A2" s="1"/>
      <c r="B2" s="2"/>
      <c r="C2" s="3"/>
      <c r="D2" s="3"/>
      <c r="E2" s="3"/>
      <c r="F2" s="3"/>
      <c r="G2" s="3"/>
      <c r="H2" s="3"/>
      <c r="I2" s="3"/>
      <c r="J2" s="3"/>
    </row>
    <row r="3" spans="1:11" ht="15" customHeight="1" x14ac:dyDescent="0.3">
      <c r="A3" s="380"/>
      <c r="B3" s="808" t="s">
        <v>1206</v>
      </c>
      <c r="C3" s="825"/>
      <c r="D3" s="393"/>
      <c r="E3" s="817" t="s">
        <v>1156</v>
      </c>
      <c r="F3" s="817" t="s">
        <v>1157</v>
      </c>
      <c r="G3" s="802" t="s">
        <v>143</v>
      </c>
      <c r="H3" s="803"/>
      <c r="I3" s="802" t="s">
        <v>144</v>
      </c>
      <c r="J3" s="803"/>
    </row>
    <row r="4" spans="1:11" ht="15" customHeight="1" x14ac:dyDescent="0.3">
      <c r="A4" s="389"/>
      <c r="B4" s="826"/>
      <c r="C4" s="827"/>
      <c r="D4" s="395" t="s">
        <v>9</v>
      </c>
      <c r="E4" s="818"/>
      <c r="F4" s="818"/>
      <c r="G4" s="804"/>
      <c r="H4" s="805"/>
      <c r="I4" s="804"/>
      <c r="J4" s="805"/>
    </row>
    <row r="5" spans="1:11" ht="15" customHeight="1" x14ac:dyDescent="0.3">
      <c r="A5" s="390" t="s">
        <v>8</v>
      </c>
      <c r="B5" s="826"/>
      <c r="C5" s="827"/>
      <c r="D5" s="397" t="s">
        <v>7</v>
      </c>
      <c r="E5" s="818"/>
      <c r="F5" s="818"/>
      <c r="G5" s="804"/>
      <c r="H5" s="805"/>
      <c r="I5" s="804"/>
      <c r="J5" s="805"/>
    </row>
    <row r="6" spans="1:11" ht="15" customHeight="1" x14ac:dyDescent="0.3">
      <c r="A6" s="384"/>
      <c r="B6" s="826"/>
      <c r="C6" s="827"/>
      <c r="D6" s="398"/>
      <c r="E6" s="818"/>
      <c r="F6" s="818"/>
      <c r="G6" s="804"/>
      <c r="H6" s="805"/>
      <c r="I6" s="804"/>
      <c r="J6" s="805"/>
    </row>
    <row r="7" spans="1:11" ht="15" customHeight="1" x14ac:dyDescent="0.3">
      <c r="A7" s="386">
        <v>1</v>
      </c>
      <c r="B7" s="806">
        <v>2</v>
      </c>
      <c r="C7" s="807"/>
      <c r="D7" s="386">
        <v>3</v>
      </c>
      <c r="E7" s="386"/>
      <c r="F7" s="386"/>
      <c r="G7" s="386" t="s">
        <v>1</v>
      </c>
      <c r="H7" s="386" t="s">
        <v>2</v>
      </c>
      <c r="I7" s="373" t="s">
        <v>1</v>
      </c>
      <c r="J7" s="410" t="s">
        <v>2</v>
      </c>
    </row>
    <row r="8" spans="1:11" s="5" customFormat="1" ht="15" customHeight="1" x14ac:dyDescent="0.25">
      <c r="A8" s="363" t="s">
        <v>927</v>
      </c>
      <c r="B8" s="364"/>
      <c r="C8" s="364"/>
      <c r="D8" s="364"/>
      <c r="E8" s="364"/>
      <c r="F8" s="364"/>
      <c r="G8" s="365"/>
      <c r="H8" s="365"/>
      <c r="I8" s="365"/>
      <c r="J8" s="366"/>
    </row>
    <row r="9" spans="1:11" s="5" customFormat="1" ht="15" customHeight="1" x14ac:dyDescent="0.25">
      <c r="A9" s="308" t="s">
        <v>3</v>
      </c>
      <c r="B9" s="317"/>
      <c r="C9" s="317"/>
      <c r="D9" s="298"/>
      <c r="E9" s="298"/>
      <c r="F9" s="298"/>
      <c r="G9" s="308" t="s">
        <v>3</v>
      </c>
      <c r="H9" s="308" t="s">
        <v>3</v>
      </c>
      <c r="I9" s="308" t="s">
        <v>3</v>
      </c>
      <c r="J9" s="308" t="s">
        <v>3</v>
      </c>
    </row>
    <row r="10" spans="1:11" s="5" customFormat="1" ht="15" customHeight="1" x14ac:dyDescent="0.25">
      <c r="A10" s="316" t="s">
        <v>926</v>
      </c>
      <c r="B10" s="317"/>
      <c r="C10" s="317"/>
      <c r="D10" s="317"/>
      <c r="E10" s="317"/>
      <c r="F10" s="317"/>
      <c r="G10" s="308">
        <f>SUM(G9)</f>
        <v>0</v>
      </c>
      <c r="H10" s="308">
        <f>SUM(H9)</f>
        <v>0</v>
      </c>
      <c r="I10" s="308">
        <f>SUM(I9)</f>
        <v>0</v>
      </c>
      <c r="J10" s="308">
        <f>SUM(J9)</f>
        <v>0</v>
      </c>
    </row>
    <row r="11" spans="1:11" s="11" customFormat="1" ht="14.1" customHeight="1" x14ac:dyDescent="0.25">
      <c r="A11" s="344" t="s">
        <v>935</v>
      </c>
      <c r="B11" s="352"/>
      <c r="C11" s="352"/>
      <c r="D11" s="352"/>
      <c r="E11" s="633"/>
      <c r="F11" s="633"/>
      <c r="G11" s="779">
        <f>SUM(A9)</f>
        <v>0</v>
      </c>
      <c r="H11" s="780"/>
      <c r="I11" s="780"/>
      <c r="J11" s="781"/>
    </row>
    <row r="12" spans="1:11" s="5" customFormat="1" ht="15" customHeight="1" x14ac:dyDescent="0.25">
      <c r="A12" s="363" t="s">
        <v>928</v>
      </c>
      <c r="B12" s="364"/>
      <c r="C12" s="364"/>
      <c r="D12" s="364"/>
      <c r="E12" s="364"/>
      <c r="F12" s="364"/>
      <c r="G12" s="365"/>
      <c r="H12" s="365"/>
      <c r="I12" s="365"/>
      <c r="J12" s="366"/>
    </row>
    <row r="13" spans="1:11" s="11" customFormat="1" ht="16.5" customHeight="1" x14ac:dyDescent="0.3">
      <c r="A13" s="261">
        <v>1</v>
      </c>
      <c r="B13" s="32" t="s">
        <v>140</v>
      </c>
      <c r="C13" s="147" t="s">
        <v>883</v>
      </c>
      <c r="D13" s="34" t="s">
        <v>741</v>
      </c>
      <c r="E13" s="34"/>
      <c r="F13" s="34"/>
      <c r="G13" s="39">
        <v>120</v>
      </c>
      <c r="H13" s="36">
        <v>9</v>
      </c>
      <c r="I13" s="37" t="s">
        <v>3</v>
      </c>
      <c r="J13" s="37" t="s">
        <v>3</v>
      </c>
      <c r="K13" s="543">
        <f>SUM(G13:J13)</f>
        <v>129</v>
      </c>
    </row>
    <row r="14" spans="1:11" s="11" customFormat="1" ht="15" customHeight="1" x14ac:dyDescent="0.3">
      <c r="A14" s="790" t="s">
        <v>926</v>
      </c>
      <c r="B14" s="791"/>
      <c r="C14" s="791"/>
      <c r="D14" s="792"/>
      <c r="E14" s="637"/>
      <c r="F14" s="637"/>
      <c r="G14" s="292">
        <f>SUM(G13)</f>
        <v>120</v>
      </c>
      <c r="H14" s="280">
        <f>SUM(H13)</f>
        <v>9</v>
      </c>
      <c r="I14" s="315">
        <f>SUM(I13)</f>
        <v>0</v>
      </c>
      <c r="J14" s="315">
        <f>SUM(J13)</f>
        <v>0</v>
      </c>
    </row>
    <row r="15" spans="1:11" s="11" customFormat="1" ht="14.1" customHeight="1" x14ac:dyDescent="0.25">
      <c r="A15" s="344" t="s">
        <v>935</v>
      </c>
      <c r="B15" s="352"/>
      <c r="C15" s="352"/>
      <c r="D15" s="352"/>
      <c r="E15" s="633"/>
      <c r="F15" s="633"/>
      <c r="G15" s="779">
        <f>SUM(A13)</f>
        <v>1</v>
      </c>
      <c r="H15" s="780"/>
      <c r="I15" s="780"/>
      <c r="J15" s="781"/>
    </row>
    <row r="16" spans="1:11" s="11" customFormat="1" ht="15" customHeight="1" x14ac:dyDescent="0.25">
      <c r="A16" s="363" t="s">
        <v>929</v>
      </c>
      <c r="B16" s="364"/>
      <c r="C16" s="364"/>
      <c r="D16" s="364"/>
      <c r="E16" s="364"/>
      <c r="F16" s="364"/>
      <c r="G16" s="365"/>
      <c r="H16" s="365"/>
      <c r="I16" s="365"/>
      <c r="J16" s="366"/>
    </row>
    <row r="17" spans="1:10" s="11" customFormat="1" ht="16.5" customHeight="1" x14ac:dyDescent="0.3">
      <c r="A17" s="155">
        <v>1</v>
      </c>
      <c r="B17" s="173" t="s">
        <v>140</v>
      </c>
      <c r="C17" s="147" t="s">
        <v>739</v>
      </c>
      <c r="D17" s="34" t="s">
        <v>740</v>
      </c>
      <c r="E17" s="34"/>
      <c r="F17" s="34"/>
      <c r="G17" s="39">
        <v>26</v>
      </c>
      <c r="H17" s="38">
        <v>6</v>
      </c>
      <c r="I17" s="37" t="s">
        <v>3</v>
      </c>
      <c r="J17" s="37" t="s">
        <v>3</v>
      </c>
    </row>
    <row r="18" spans="1:10" s="11" customFormat="1" ht="16.5" customHeight="1" x14ac:dyDescent="0.3">
      <c r="A18" s="155">
        <v>2</v>
      </c>
      <c r="B18" s="518" t="s">
        <v>140</v>
      </c>
      <c r="C18" s="147" t="s">
        <v>962</v>
      </c>
      <c r="D18" s="34" t="s">
        <v>963</v>
      </c>
      <c r="E18" s="34"/>
      <c r="F18" s="34"/>
      <c r="G18" s="39">
        <v>175</v>
      </c>
      <c r="H18" s="38">
        <v>49</v>
      </c>
      <c r="I18" s="40" t="s">
        <v>3</v>
      </c>
      <c r="J18" s="40" t="s">
        <v>3</v>
      </c>
    </row>
    <row r="19" spans="1:10" s="11" customFormat="1" ht="16.5" customHeight="1" x14ac:dyDescent="0.3">
      <c r="A19" s="155">
        <v>3</v>
      </c>
      <c r="B19" s="174" t="s">
        <v>140</v>
      </c>
      <c r="C19" s="147" t="s">
        <v>880</v>
      </c>
      <c r="D19" s="34" t="s">
        <v>881</v>
      </c>
      <c r="E19" s="34"/>
      <c r="F19" s="34"/>
      <c r="G19" s="39">
        <v>14</v>
      </c>
      <c r="H19" s="38">
        <v>1</v>
      </c>
      <c r="I19" s="37" t="s">
        <v>3</v>
      </c>
      <c r="J19" s="37" t="s">
        <v>3</v>
      </c>
    </row>
    <row r="20" spans="1:10" s="11" customFormat="1" ht="15" customHeight="1" x14ac:dyDescent="0.3">
      <c r="A20" s="790" t="s">
        <v>926</v>
      </c>
      <c r="B20" s="791"/>
      <c r="C20" s="791"/>
      <c r="D20" s="792"/>
      <c r="E20" s="637"/>
      <c r="F20" s="637"/>
      <c r="G20" s="292">
        <f>SUM(G17:G19)</f>
        <v>215</v>
      </c>
      <c r="H20" s="280">
        <f>SUM(H17:H19)</f>
        <v>56</v>
      </c>
      <c r="I20" s="315">
        <f>SUM(I17:I19)</f>
        <v>0</v>
      </c>
      <c r="J20" s="315">
        <f>SUM(J17:J19)</f>
        <v>0</v>
      </c>
    </row>
    <row r="21" spans="1:10" s="11" customFormat="1" ht="14.1" customHeight="1" x14ac:dyDescent="0.25">
      <c r="A21" s="344" t="s">
        <v>935</v>
      </c>
      <c r="B21" s="352"/>
      <c r="C21" s="352"/>
      <c r="D21" s="352"/>
      <c r="E21" s="633"/>
      <c r="F21" s="633"/>
      <c r="G21" s="779">
        <f>SUM(A19)</f>
        <v>3</v>
      </c>
      <c r="H21" s="780"/>
      <c r="I21" s="780"/>
      <c r="J21" s="781"/>
    </row>
    <row r="22" spans="1:10" s="11" customFormat="1" ht="15" customHeight="1" x14ac:dyDescent="0.25">
      <c r="A22" s="851" t="s">
        <v>930</v>
      </c>
      <c r="B22" s="851"/>
      <c r="C22" s="851"/>
      <c r="D22" s="851"/>
      <c r="E22" s="851"/>
      <c r="F22" s="851"/>
      <c r="G22" s="851"/>
      <c r="H22" s="851"/>
      <c r="I22" s="851"/>
      <c r="J22" s="851"/>
    </row>
    <row r="23" spans="1:10" s="11" customFormat="1" ht="16.5" customHeight="1" x14ac:dyDescent="0.3">
      <c r="A23" s="155">
        <v>1</v>
      </c>
      <c r="B23" s="174" t="s">
        <v>140</v>
      </c>
      <c r="C23" s="147" t="s">
        <v>912</v>
      </c>
      <c r="D23" s="34" t="s">
        <v>913</v>
      </c>
      <c r="E23" s="34"/>
      <c r="F23" s="34"/>
      <c r="G23" s="39">
        <v>21</v>
      </c>
      <c r="H23" s="38">
        <v>4</v>
      </c>
      <c r="I23" s="40" t="s">
        <v>3</v>
      </c>
      <c r="J23" s="40" t="s">
        <v>3</v>
      </c>
    </row>
    <row r="24" spans="1:10" s="12" customFormat="1" ht="16.5" customHeight="1" x14ac:dyDescent="0.3">
      <c r="A24" s="155">
        <v>2</v>
      </c>
      <c r="B24" s="174" t="s">
        <v>140</v>
      </c>
      <c r="C24" s="147" t="s">
        <v>916</v>
      </c>
      <c r="D24" s="34" t="s">
        <v>917</v>
      </c>
      <c r="E24" s="34"/>
      <c r="F24" s="34"/>
      <c r="G24" s="39">
        <v>13</v>
      </c>
      <c r="H24" s="38">
        <v>7</v>
      </c>
      <c r="I24" s="38" t="s">
        <v>3</v>
      </c>
      <c r="J24" s="38" t="s">
        <v>3</v>
      </c>
    </row>
    <row r="25" spans="1:10" s="11" customFormat="1" ht="15" customHeight="1" x14ac:dyDescent="0.3">
      <c r="A25" s="790" t="s">
        <v>926</v>
      </c>
      <c r="B25" s="791"/>
      <c r="C25" s="791"/>
      <c r="D25" s="792"/>
      <c r="E25" s="637"/>
      <c r="F25" s="637"/>
      <c r="G25" s="292">
        <f>SUM(G23:G24)</f>
        <v>34</v>
      </c>
      <c r="H25" s="280">
        <f>SUM(H23:H24)</f>
        <v>11</v>
      </c>
      <c r="I25" s="315">
        <f>SUM(I23:I24)</f>
        <v>0</v>
      </c>
      <c r="J25" s="315">
        <f>SUM(J23:J24)</f>
        <v>0</v>
      </c>
    </row>
    <row r="26" spans="1:10" s="11" customFormat="1" ht="14.1" customHeight="1" x14ac:dyDescent="0.25">
      <c r="A26" s="344" t="s">
        <v>935</v>
      </c>
      <c r="B26" s="352"/>
      <c r="C26" s="352"/>
      <c r="D26" s="352"/>
      <c r="E26" s="633"/>
      <c r="F26" s="633"/>
      <c r="G26" s="779">
        <f>SUM(A24)</f>
        <v>2</v>
      </c>
      <c r="H26" s="780"/>
      <c r="I26" s="780"/>
      <c r="J26" s="781"/>
    </row>
    <row r="27" spans="1:10" s="11" customFormat="1" ht="15" customHeight="1" x14ac:dyDescent="0.25">
      <c r="A27" s="851" t="s">
        <v>931</v>
      </c>
      <c r="B27" s="851"/>
      <c r="C27" s="851"/>
      <c r="D27" s="851"/>
      <c r="E27" s="851"/>
      <c r="F27" s="851"/>
      <c r="G27" s="851"/>
      <c r="H27" s="851"/>
      <c r="I27" s="851"/>
      <c r="J27" s="851"/>
    </row>
    <row r="28" spans="1:10" s="11" customFormat="1" ht="15" customHeight="1" x14ac:dyDescent="0.3">
      <c r="A28" s="130" t="s">
        <v>3</v>
      </c>
      <c r="B28" s="218"/>
      <c r="C28" s="220"/>
      <c r="D28" s="124"/>
      <c r="E28" s="124"/>
      <c r="F28" s="124"/>
      <c r="G28" s="125" t="s">
        <v>3</v>
      </c>
      <c r="H28" s="126" t="s">
        <v>3</v>
      </c>
      <c r="I28" s="126" t="s">
        <v>3</v>
      </c>
      <c r="J28" s="126" t="s">
        <v>3</v>
      </c>
    </row>
    <row r="29" spans="1:10" s="11" customFormat="1" ht="15" customHeight="1" x14ac:dyDescent="0.3">
      <c r="A29" s="790" t="s">
        <v>926</v>
      </c>
      <c r="B29" s="791"/>
      <c r="C29" s="791"/>
      <c r="D29" s="792"/>
      <c r="E29" s="637"/>
      <c r="F29" s="637"/>
      <c r="G29" s="292">
        <f>SUM(G28)</f>
        <v>0</v>
      </c>
      <c r="H29" s="280">
        <f>SUM(H28)</f>
        <v>0</v>
      </c>
      <c r="I29" s="319">
        <f>SUM(I28)</f>
        <v>0</v>
      </c>
      <c r="J29" s="319">
        <f>SUM(J28)</f>
        <v>0</v>
      </c>
    </row>
    <row r="30" spans="1:10" s="11" customFormat="1" ht="14.1" customHeight="1" x14ac:dyDescent="0.25">
      <c r="A30" s="344" t="s">
        <v>935</v>
      </c>
      <c r="B30" s="352"/>
      <c r="C30" s="352"/>
      <c r="D30" s="352"/>
      <c r="E30" s="633"/>
      <c r="F30" s="633"/>
      <c r="G30" s="779">
        <f>SUM(A28)</f>
        <v>0</v>
      </c>
      <c r="H30" s="780"/>
      <c r="I30" s="780"/>
      <c r="J30" s="781"/>
    </row>
    <row r="31" spans="1:10" s="11" customFormat="1" ht="15" customHeight="1" x14ac:dyDescent="0.25">
      <c r="A31" s="851" t="s">
        <v>932</v>
      </c>
      <c r="B31" s="851"/>
      <c r="C31" s="851"/>
      <c r="D31" s="851"/>
      <c r="E31" s="851"/>
      <c r="F31" s="851"/>
      <c r="G31" s="851"/>
      <c r="H31" s="851"/>
      <c r="I31" s="851"/>
      <c r="J31" s="851"/>
    </row>
    <row r="32" spans="1:10" s="12" customFormat="1" ht="16.5" customHeight="1" x14ac:dyDescent="0.3">
      <c r="A32" s="865">
        <v>1</v>
      </c>
      <c r="B32" s="174" t="s">
        <v>140</v>
      </c>
      <c r="C32" s="147" t="s">
        <v>189</v>
      </c>
      <c r="D32" s="34" t="s">
        <v>742</v>
      </c>
      <c r="E32" s="34"/>
      <c r="F32" s="34"/>
      <c r="G32" s="39">
        <v>2</v>
      </c>
      <c r="H32" s="38">
        <v>3</v>
      </c>
      <c r="I32" s="37" t="s">
        <v>3</v>
      </c>
      <c r="J32" s="37" t="s">
        <v>3</v>
      </c>
    </row>
    <row r="33" spans="1:10" s="12" customFormat="1" ht="16.5" customHeight="1" x14ac:dyDescent="0.3">
      <c r="A33" s="797"/>
      <c r="B33" s="174" t="s">
        <v>140</v>
      </c>
      <c r="C33" s="147" t="s">
        <v>189</v>
      </c>
      <c r="D33" s="34" t="s">
        <v>1153</v>
      </c>
      <c r="E33" s="34"/>
      <c r="F33" s="34"/>
      <c r="G33" s="39">
        <v>3</v>
      </c>
      <c r="H33" s="38">
        <v>3</v>
      </c>
      <c r="I33" s="36" t="s">
        <v>3</v>
      </c>
      <c r="J33" s="36" t="s">
        <v>3</v>
      </c>
    </row>
    <row r="34" spans="1:10" s="12" customFormat="1" ht="16.5" customHeight="1" x14ac:dyDescent="0.3">
      <c r="A34" s="798"/>
      <c r="B34" s="174" t="s">
        <v>140</v>
      </c>
      <c r="C34" s="147" t="s">
        <v>189</v>
      </c>
      <c r="D34" s="34" t="s">
        <v>743</v>
      </c>
      <c r="E34" s="34"/>
      <c r="F34" s="34"/>
      <c r="G34" s="39">
        <v>3</v>
      </c>
      <c r="H34" s="38">
        <v>3</v>
      </c>
      <c r="I34" s="36" t="s">
        <v>3</v>
      </c>
      <c r="J34" s="36" t="s">
        <v>3</v>
      </c>
    </row>
    <row r="35" spans="1:10" s="12" customFormat="1" ht="16.5" customHeight="1" x14ac:dyDescent="0.3">
      <c r="A35" s="630">
        <v>2</v>
      </c>
      <c r="B35" s="631" t="s">
        <v>140</v>
      </c>
      <c r="C35" s="632" t="s">
        <v>700</v>
      </c>
      <c r="D35" s="34" t="s">
        <v>1153</v>
      </c>
      <c r="E35" s="34"/>
      <c r="F35" s="34"/>
      <c r="G35" s="38">
        <v>3</v>
      </c>
      <c r="H35" s="38">
        <v>2</v>
      </c>
      <c r="I35" s="38" t="s">
        <v>3</v>
      </c>
      <c r="J35" s="38" t="s">
        <v>3</v>
      </c>
    </row>
    <row r="36" spans="1:10" s="11" customFormat="1" ht="16.5" customHeight="1" x14ac:dyDescent="0.3">
      <c r="A36" s="155">
        <v>3</v>
      </c>
      <c r="B36" s="175" t="s">
        <v>145</v>
      </c>
      <c r="C36" s="149" t="s">
        <v>1138</v>
      </c>
      <c r="D36" s="169" t="s">
        <v>809</v>
      </c>
      <c r="E36" s="169"/>
      <c r="F36" s="169"/>
      <c r="G36" s="87">
        <v>54</v>
      </c>
      <c r="H36" s="88">
        <v>11</v>
      </c>
      <c r="I36" s="89" t="s">
        <v>3</v>
      </c>
      <c r="J36" s="89" t="s">
        <v>3</v>
      </c>
    </row>
    <row r="37" spans="1:10" s="11" customFormat="1" ht="15" customHeight="1" x14ac:dyDescent="0.3">
      <c r="A37" s="790" t="s">
        <v>926</v>
      </c>
      <c r="B37" s="791"/>
      <c r="C37" s="791"/>
      <c r="D37" s="889"/>
      <c r="E37" s="637"/>
      <c r="F37" s="637"/>
      <c r="G37" s="292">
        <f>SUM(G32:G36)</f>
        <v>65</v>
      </c>
      <c r="H37" s="280">
        <f>SUM(H32:H36)</f>
        <v>22</v>
      </c>
      <c r="I37" s="315">
        <f>SUM(I32:I36)</f>
        <v>0</v>
      </c>
      <c r="J37" s="315">
        <f>SUM(J32:J36)</f>
        <v>0</v>
      </c>
    </row>
    <row r="38" spans="1:10" s="11" customFormat="1" ht="14.1" customHeight="1" x14ac:dyDescent="0.25">
      <c r="A38" s="344" t="s">
        <v>935</v>
      </c>
      <c r="B38" s="352"/>
      <c r="C38" s="352"/>
      <c r="D38" s="352"/>
      <c r="E38" s="633"/>
      <c r="F38" s="633"/>
      <c r="G38" s="779">
        <f>SUM(A36)</f>
        <v>3</v>
      </c>
      <c r="H38" s="780"/>
      <c r="I38" s="780"/>
      <c r="J38" s="781"/>
    </row>
    <row r="39" spans="1:10" s="11" customFormat="1" ht="15" customHeight="1" x14ac:dyDescent="0.25">
      <c r="A39" s="851" t="s">
        <v>933</v>
      </c>
      <c r="B39" s="851"/>
      <c r="C39" s="851"/>
      <c r="D39" s="851"/>
      <c r="E39" s="851"/>
      <c r="F39" s="851"/>
      <c r="G39" s="851"/>
      <c r="H39" s="851"/>
      <c r="I39" s="851"/>
      <c r="J39" s="851"/>
    </row>
    <row r="40" spans="1:10" s="11" customFormat="1" ht="16.5" customHeight="1" x14ac:dyDescent="0.3">
      <c r="A40" s="155" t="s">
        <v>3</v>
      </c>
      <c r="B40" s="174"/>
      <c r="C40" s="147"/>
      <c r="D40" s="34"/>
      <c r="E40" s="34"/>
      <c r="F40" s="34"/>
      <c r="G40" s="39" t="s">
        <v>3</v>
      </c>
      <c r="H40" s="38" t="s">
        <v>3</v>
      </c>
      <c r="I40" s="37" t="s">
        <v>3</v>
      </c>
      <c r="J40" s="37" t="s">
        <v>3</v>
      </c>
    </row>
    <row r="41" spans="1:10" s="11" customFormat="1" ht="15" customHeight="1" x14ac:dyDescent="0.3">
      <c r="A41" s="790" t="s">
        <v>926</v>
      </c>
      <c r="B41" s="791"/>
      <c r="C41" s="791"/>
      <c r="D41" s="792"/>
      <c r="E41" s="637"/>
      <c r="F41" s="637"/>
      <c r="G41" s="292">
        <f>SUM(G40)</f>
        <v>0</v>
      </c>
      <c r="H41" s="280">
        <f>SUM(H40)</f>
        <v>0</v>
      </c>
      <c r="I41" s="315">
        <f>SUM(I40)</f>
        <v>0</v>
      </c>
      <c r="J41" s="315">
        <f>SUM(J40)</f>
        <v>0</v>
      </c>
    </row>
    <row r="42" spans="1:10" s="11" customFormat="1" ht="14.1" customHeight="1" x14ac:dyDescent="0.25">
      <c r="A42" s="344" t="s">
        <v>935</v>
      </c>
      <c r="B42" s="352"/>
      <c r="C42" s="352"/>
      <c r="D42" s="352"/>
      <c r="E42" s="633"/>
      <c r="F42" s="633"/>
      <c r="G42" s="779">
        <f>SUM(A40)</f>
        <v>0</v>
      </c>
      <c r="H42" s="780"/>
      <c r="I42" s="780"/>
      <c r="J42" s="781"/>
    </row>
    <row r="43" spans="1:10" s="11" customFormat="1" ht="15" customHeight="1" x14ac:dyDescent="0.25">
      <c r="A43" s="851" t="s">
        <v>1137</v>
      </c>
      <c r="B43" s="851"/>
      <c r="C43" s="851"/>
      <c r="D43" s="851"/>
      <c r="E43" s="851"/>
      <c r="F43" s="851"/>
      <c r="G43" s="851"/>
      <c r="H43" s="851"/>
      <c r="I43" s="851"/>
      <c r="J43" s="851"/>
    </row>
    <row r="44" spans="1:10" s="11" customFormat="1" ht="16.5" customHeight="1" x14ac:dyDescent="0.3">
      <c r="A44" s="155">
        <v>1</v>
      </c>
      <c r="B44" s="174" t="s">
        <v>140</v>
      </c>
      <c r="C44" s="147" t="s">
        <v>877</v>
      </c>
      <c r="D44" s="34" t="s">
        <v>881</v>
      </c>
      <c r="E44" s="34"/>
      <c r="F44" s="34"/>
      <c r="G44" s="39">
        <v>17</v>
      </c>
      <c r="H44" s="38">
        <v>4</v>
      </c>
      <c r="I44" s="38" t="s">
        <v>3</v>
      </c>
      <c r="J44" s="38" t="s">
        <v>3</v>
      </c>
    </row>
    <row r="45" spans="1:10" s="11" customFormat="1" ht="16.5" customHeight="1" x14ac:dyDescent="0.3">
      <c r="A45" s="155">
        <v>2</v>
      </c>
      <c r="B45" s="32" t="s">
        <v>140</v>
      </c>
      <c r="C45" s="33" t="s">
        <v>882</v>
      </c>
      <c r="D45" s="34" t="s">
        <v>881</v>
      </c>
      <c r="E45" s="34"/>
      <c r="F45" s="34"/>
      <c r="G45" s="35">
        <v>224</v>
      </c>
      <c r="H45" s="63">
        <v>48</v>
      </c>
      <c r="I45" s="63" t="s">
        <v>3</v>
      </c>
      <c r="J45" s="63" t="s">
        <v>3</v>
      </c>
    </row>
    <row r="46" spans="1:10" s="11" customFormat="1" ht="16.5" customHeight="1" x14ac:dyDescent="0.3">
      <c r="A46" s="155">
        <v>3</v>
      </c>
      <c r="B46" s="32" t="s">
        <v>140</v>
      </c>
      <c r="C46" s="33" t="s">
        <v>1106</v>
      </c>
      <c r="D46" s="516" t="s">
        <v>917</v>
      </c>
      <c r="E46" s="516"/>
      <c r="F46" s="516"/>
      <c r="G46" s="300">
        <v>26</v>
      </c>
      <c r="H46" s="161">
        <v>2</v>
      </c>
      <c r="I46" s="63" t="s">
        <v>3</v>
      </c>
      <c r="J46" s="63" t="s">
        <v>3</v>
      </c>
    </row>
    <row r="47" spans="1:10" s="11" customFormat="1" ht="16.5" customHeight="1" x14ac:dyDescent="0.3">
      <c r="A47" s="155">
        <v>4</v>
      </c>
      <c r="B47" s="32" t="s">
        <v>140</v>
      </c>
      <c r="C47" s="33" t="s">
        <v>1190</v>
      </c>
      <c r="D47" s="516" t="s">
        <v>1191</v>
      </c>
      <c r="E47" s="516"/>
      <c r="F47" s="516"/>
      <c r="G47" s="300">
        <v>1</v>
      </c>
      <c r="H47" s="161" t="s">
        <v>3</v>
      </c>
      <c r="I47" s="63" t="s">
        <v>3</v>
      </c>
      <c r="J47" s="63" t="s">
        <v>3</v>
      </c>
    </row>
    <row r="48" spans="1:10" s="11" customFormat="1" ht="15" customHeight="1" x14ac:dyDescent="0.3">
      <c r="A48" s="790" t="s">
        <v>926</v>
      </c>
      <c r="B48" s="791"/>
      <c r="C48" s="791"/>
      <c r="D48" s="792"/>
      <c r="E48" s="637"/>
      <c r="F48" s="637"/>
      <c r="G48" s="292">
        <f>SUM(G44:G47)</f>
        <v>268</v>
      </c>
      <c r="H48" s="280">
        <f>SUM(H44:H47)</f>
        <v>54</v>
      </c>
      <c r="I48" s="315">
        <f>SUM(I44:I47)</f>
        <v>0</v>
      </c>
      <c r="J48" s="315">
        <f>SUM(J44:J47)</f>
        <v>0</v>
      </c>
    </row>
    <row r="49" spans="1:10" s="11" customFormat="1" ht="14.1" customHeight="1" x14ac:dyDescent="0.25">
      <c r="A49" s="344" t="s">
        <v>935</v>
      </c>
      <c r="B49" s="352"/>
      <c r="C49" s="352"/>
      <c r="D49" s="352"/>
      <c r="E49" s="633"/>
      <c r="F49" s="633"/>
      <c r="G49" s="779">
        <f>SUM(A47)</f>
        <v>4</v>
      </c>
      <c r="H49" s="780"/>
      <c r="I49" s="780"/>
      <c r="J49" s="781"/>
    </row>
    <row r="50" spans="1:10" s="5" customFormat="1" ht="18" customHeight="1" x14ac:dyDescent="0.25">
      <c r="A50" s="374" t="s">
        <v>937</v>
      </c>
      <c r="B50" s="375"/>
      <c r="C50" s="375"/>
      <c r="D50" s="376"/>
      <c r="E50" s="376"/>
      <c r="F50" s="376"/>
      <c r="G50" s="377">
        <f>SUM(G10,G14,G20,G25,G29,G37,G41,G48)</f>
        <v>702</v>
      </c>
      <c r="H50" s="377">
        <f>SUM(H10,H14,H20,H25,H29,H37,H41,H48)</f>
        <v>152</v>
      </c>
      <c r="I50" s="378">
        <f>SUM(I10,I14,I20,I25,I29,I37,I41,I48)</f>
        <v>0</v>
      </c>
      <c r="J50" s="377">
        <f>SUM(J10,J14,J20,J25,J29,J37,J41,J48)</f>
        <v>0</v>
      </c>
    </row>
    <row r="51" spans="1:10" s="11" customFormat="1" ht="14.1" customHeight="1" x14ac:dyDescent="0.25">
      <c r="A51" s="363" t="s">
        <v>936</v>
      </c>
      <c r="B51" s="379"/>
      <c r="C51" s="379"/>
      <c r="D51" s="379"/>
      <c r="E51" s="638"/>
      <c r="F51" s="638"/>
      <c r="G51" s="782">
        <f>SUM(G11,G15,G21,G26,G30,G38,G42,G49)</f>
        <v>13</v>
      </c>
      <c r="H51" s="783"/>
      <c r="I51" s="783"/>
      <c r="J51" s="784"/>
    </row>
    <row r="54" spans="1:10" x14ac:dyDescent="0.25">
      <c r="C54" s="859"/>
      <c r="D54" s="859"/>
      <c r="E54" s="859"/>
      <c r="F54" s="859"/>
      <c r="G54" s="859"/>
    </row>
  </sheetData>
  <sortState ref="C14:I16">
    <sortCondition ref="C14"/>
  </sortState>
  <customSheetViews>
    <customSheetView guid="{B2785F94-002E-4A39-B1EF-780055BD09FA}" showPageBreaks="1" printArea="1" hiddenColumns="1">
      <selection activeCell="C19" sqref="C19:E19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1"/>
    </customSheetView>
    <customSheetView guid="{53F3DFFE-EB8C-4D39-98E9-455D6F7EBB30}" showPageBreaks="1" printArea="1" hiddenColumns="1">
      <selection activeCell="C19" sqref="C19:E19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A302746B-BA98-48BE-9C62-CB1B6E938D4D}" showPageBreaks="1" printArea="1" hiddenColumns="1">
      <selection activeCell="F15" sqref="F15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3"/>
    </customSheetView>
  </customSheetViews>
  <mergeCells count="30">
    <mergeCell ref="E3:E6"/>
    <mergeCell ref="F3:F6"/>
    <mergeCell ref="A48:D48"/>
    <mergeCell ref="A39:J39"/>
    <mergeCell ref="A41:D41"/>
    <mergeCell ref="A43:J43"/>
    <mergeCell ref="G42:J42"/>
    <mergeCell ref="G11:J11"/>
    <mergeCell ref="G15:J15"/>
    <mergeCell ref="G51:J51"/>
    <mergeCell ref="G38:J38"/>
    <mergeCell ref="G30:J30"/>
    <mergeCell ref="G26:J26"/>
    <mergeCell ref="G21:J21"/>
    <mergeCell ref="A1:J1"/>
    <mergeCell ref="C54:G54"/>
    <mergeCell ref="B3:C6"/>
    <mergeCell ref="G3:H6"/>
    <mergeCell ref="I3:J6"/>
    <mergeCell ref="B7:C7"/>
    <mergeCell ref="A14:D14"/>
    <mergeCell ref="A20:D20"/>
    <mergeCell ref="A22:J22"/>
    <mergeCell ref="A25:D25"/>
    <mergeCell ref="A27:J27"/>
    <mergeCell ref="A29:D29"/>
    <mergeCell ref="A31:J31"/>
    <mergeCell ref="A37:D37"/>
    <mergeCell ref="G49:J49"/>
    <mergeCell ref="A32:A34"/>
  </mergeCells>
  <pageMargins left="0.70866141732283472" right="0.70866141732283472" top="0.74803149606299213" bottom="0.74803149606299213" header="0.31496062992125984" footer="0.31496062992125984"/>
  <pageSetup paperSize="9" scale="74" orientation="landscape" horizontalDpi="4294967293" verticalDpi="200"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Q45"/>
  <sheetViews>
    <sheetView view="pageBreakPreview" topLeftCell="A19" zoomScaleNormal="100" zoomScaleSheetLayoutView="100" workbookViewId="0">
      <selection activeCell="A15" sqref="A15:D15"/>
    </sheetView>
  </sheetViews>
  <sheetFormatPr defaultColWidth="9.140625" defaultRowHeight="15" x14ac:dyDescent="0.25"/>
  <cols>
    <col min="1" max="1" width="4.5703125" style="5" customWidth="1"/>
    <col min="2" max="2" width="2.85546875" style="5" customWidth="1"/>
    <col min="3" max="3" width="40" style="5" customWidth="1"/>
    <col min="4" max="4" width="43.140625" style="5" customWidth="1"/>
    <col min="5" max="6" width="19.42578125" style="5" customWidth="1"/>
    <col min="7" max="10" width="7.7109375" style="5" customWidth="1"/>
    <col min="11" max="16384" width="9.140625" style="5"/>
  </cols>
  <sheetData>
    <row r="1" spans="1:17" ht="20.25" x14ac:dyDescent="0.25">
      <c r="A1" s="852" t="s">
        <v>804</v>
      </c>
      <c r="B1" s="852"/>
      <c r="C1" s="852"/>
      <c r="D1" s="852"/>
      <c r="E1" s="852"/>
      <c r="F1" s="852"/>
      <c r="G1" s="852"/>
      <c r="H1" s="852"/>
      <c r="I1" s="852"/>
      <c r="J1" s="852"/>
    </row>
    <row r="2" spans="1:17" x14ac:dyDescent="0.25">
      <c r="A2" s="1"/>
      <c r="B2" s="2"/>
      <c r="C2" s="3"/>
      <c r="D2" s="3"/>
      <c r="E2" s="3"/>
      <c r="F2" s="3"/>
      <c r="G2" s="3"/>
      <c r="H2" s="3"/>
      <c r="I2" s="3"/>
      <c r="J2" s="3"/>
    </row>
    <row r="3" spans="1:17" ht="15" customHeight="1" x14ac:dyDescent="0.3">
      <c r="A3" s="380"/>
      <c r="B3" s="839" t="s">
        <v>1206</v>
      </c>
      <c r="C3" s="840"/>
      <c r="D3" s="381"/>
      <c r="E3" s="817" t="s">
        <v>1156</v>
      </c>
      <c r="F3" s="817" t="s">
        <v>1157</v>
      </c>
      <c r="G3" s="843" t="s">
        <v>143</v>
      </c>
      <c r="H3" s="844"/>
      <c r="I3" s="843" t="s">
        <v>144</v>
      </c>
      <c r="J3" s="844"/>
    </row>
    <row r="4" spans="1:17" ht="15" customHeight="1" x14ac:dyDescent="0.3">
      <c r="A4" s="389"/>
      <c r="B4" s="841"/>
      <c r="C4" s="842"/>
      <c r="D4" s="382" t="s">
        <v>6</v>
      </c>
      <c r="E4" s="818"/>
      <c r="F4" s="818"/>
      <c r="G4" s="845"/>
      <c r="H4" s="846"/>
      <c r="I4" s="845"/>
      <c r="J4" s="846"/>
    </row>
    <row r="5" spans="1:17" ht="15" customHeight="1" x14ac:dyDescent="0.3">
      <c r="A5" s="390" t="s">
        <v>5</v>
      </c>
      <c r="B5" s="841"/>
      <c r="C5" s="842"/>
      <c r="D5" s="383" t="s">
        <v>7</v>
      </c>
      <c r="E5" s="818"/>
      <c r="F5" s="818"/>
      <c r="G5" s="845"/>
      <c r="H5" s="846"/>
      <c r="I5" s="845"/>
      <c r="J5" s="846"/>
    </row>
    <row r="6" spans="1:17" ht="15" customHeight="1" x14ac:dyDescent="0.3">
      <c r="A6" s="384"/>
      <c r="B6" s="841"/>
      <c r="C6" s="842"/>
      <c r="D6" s="385"/>
      <c r="E6" s="818"/>
      <c r="F6" s="818"/>
      <c r="G6" s="845"/>
      <c r="H6" s="846"/>
      <c r="I6" s="845"/>
      <c r="J6" s="846"/>
    </row>
    <row r="7" spans="1:17" ht="15" customHeight="1" x14ac:dyDescent="0.3">
      <c r="A7" s="401">
        <v>1</v>
      </c>
      <c r="B7" s="806">
        <v>2</v>
      </c>
      <c r="C7" s="807"/>
      <c r="D7" s="386">
        <v>3</v>
      </c>
      <c r="E7" s="386"/>
      <c r="F7" s="386"/>
      <c r="G7" s="386" t="s">
        <v>1</v>
      </c>
      <c r="H7" s="386" t="s">
        <v>2</v>
      </c>
      <c r="I7" s="387" t="s">
        <v>1</v>
      </c>
      <c r="J7" s="388" t="s">
        <v>2</v>
      </c>
    </row>
    <row r="8" spans="1:17" ht="15" customHeight="1" x14ac:dyDescent="0.25">
      <c r="A8" s="363" t="s">
        <v>927</v>
      </c>
      <c r="B8" s="364"/>
      <c r="C8" s="364"/>
      <c r="D8" s="364"/>
      <c r="E8" s="364"/>
      <c r="F8" s="364"/>
      <c r="G8" s="365"/>
      <c r="H8" s="365"/>
      <c r="I8" s="365"/>
      <c r="J8" s="366"/>
    </row>
    <row r="9" spans="1:17" s="11" customFormat="1" ht="15" customHeight="1" x14ac:dyDescent="0.3">
      <c r="A9" s="243">
        <v>1</v>
      </c>
      <c r="B9" s="244" t="s">
        <v>140</v>
      </c>
      <c r="C9" s="245" t="s">
        <v>744</v>
      </c>
      <c r="D9" s="246" t="s">
        <v>745</v>
      </c>
      <c r="E9" s="246"/>
      <c r="F9" s="246"/>
      <c r="G9" s="54">
        <v>90</v>
      </c>
      <c r="H9" s="247" t="s">
        <v>3</v>
      </c>
      <c r="I9" s="247" t="s">
        <v>3</v>
      </c>
      <c r="J9" s="247" t="s">
        <v>3</v>
      </c>
    </row>
    <row r="10" spans="1:17" s="26" customFormat="1" ht="15" customHeight="1" x14ac:dyDescent="0.3">
      <c r="A10" s="31">
        <v>2</v>
      </c>
      <c r="B10" s="242" t="s">
        <v>140</v>
      </c>
      <c r="C10" s="255" t="s">
        <v>910</v>
      </c>
      <c r="D10" s="248" t="s">
        <v>911</v>
      </c>
      <c r="E10" s="248"/>
      <c r="F10" s="248"/>
      <c r="G10" s="39">
        <v>87</v>
      </c>
      <c r="H10" s="38">
        <v>6</v>
      </c>
      <c r="I10" s="37" t="s">
        <v>3</v>
      </c>
      <c r="J10" s="37" t="s">
        <v>3</v>
      </c>
    </row>
    <row r="11" spans="1:17" ht="15" customHeight="1" x14ac:dyDescent="0.25">
      <c r="A11" s="316" t="s">
        <v>926</v>
      </c>
      <c r="B11" s="317"/>
      <c r="C11" s="317"/>
      <c r="D11" s="317"/>
      <c r="E11" s="317"/>
      <c r="F11" s="317"/>
      <c r="G11" s="342">
        <f>SUM(G9:G10)</f>
        <v>177</v>
      </c>
      <c r="H11" s="342">
        <f>SUM(H9:H10)</f>
        <v>6</v>
      </c>
      <c r="I11" s="342">
        <f>SUM(I9:I10)</f>
        <v>0</v>
      </c>
      <c r="J11" s="342">
        <f>SUM(J9:J10)</f>
        <v>0</v>
      </c>
    </row>
    <row r="12" spans="1:17" s="11" customFormat="1" ht="14.1" customHeight="1" x14ac:dyDescent="0.25">
      <c r="A12" s="344" t="s">
        <v>935</v>
      </c>
      <c r="B12" s="352"/>
      <c r="C12" s="352"/>
      <c r="D12" s="352"/>
      <c r="E12" s="633"/>
      <c r="F12" s="633"/>
      <c r="G12" s="779">
        <f>SUM(A10)</f>
        <v>2</v>
      </c>
      <c r="H12" s="780"/>
      <c r="I12" s="780"/>
      <c r="J12" s="781"/>
    </row>
    <row r="13" spans="1:17" ht="15" customHeight="1" x14ac:dyDescent="0.25">
      <c r="A13" s="363" t="s">
        <v>928</v>
      </c>
      <c r="B13" s="364"/>
      <c r="C13" s="364"/>
      <c r="D13" s="364"/>
      <c r="E13" s="364"/>
      <c r="F13" s="364"/>
      <c r="G13" s="365"/>
      <c r="H13" s="365"/>
      <c r="I13" s="365"/>
      <c r="J13" s="320"/>
    </row>
    <row r="14" spans="1:17" ht="15" customHeight="1" x14ac:dyDescent="0.3">
      <c r="A14" s="258" t="s">
        <v>3</v>
      </c>
      <c r="B14" s="250"/>
      <c r="C14" s="257"/>
      <c r="D14" s="251"/>
      <c r="E14" s="251"/>
      <c r="F14" s="251"/>
      <c r="G14" s="258" t="s">
        <v>3</v>
      </c>
      <c r="H14" s="259" t="s">
        <v>3</v>
      </c>
      <c r="I14" s="260" t="s">
        <v>3</v>
      </c>
      <c r="J14" s="259" t="s">
        <v>3</v>
      </c>
      <c r="K14" s="12"/>
      <c r="L14" s="12"/>
      <c r="M14" s="12"/>
      <c r="N14" s="12"/>
      <c r="O14" s="12"/>
      <c r="P14" s="12"/>
      <c r="Q14" s="12"/>
    </row>
    <row r="15" spans="1:17" s="11" customFormat="1" ht="15" customHeight="1" x14ac:dyDescent="0.3">
      <c r="A15" s="790" t="s">
        <v>926</v>
      </c>
      <c r="B15" s="791"/>
      <c r="C15" s="791"/>
      <c r="D15" s="792"/>
      <c r="E15" s="637"/>
      <c r="F15" s="637"/>
      <c r="G15" s="292">
        <f>SUM(G14:G14)</f>
        <v>0</v>
      </c>
      <c r="H15" s="280">
        <f>SUM(H14:H14)</f>
        <v>0</v>
      </c>
      <c r="I15" s="315">
        <f>SUM(I14:I14)</f>
        <v>0</v>
      </c>
      <c r="J15" s="315">
        <f>SUM(J14:J14)</f>
        <v>0</v>
      </c>
    </row>
    <row r="16" spans="1:17" s="11" customFormat="1" ht="14.1" customHeight="1" x14ac:dyDescent="0.25">
      <c r="A16" s="344" t="s">
        <v>935</v>
      </c>
      <c r="B16" s="352"/>
      <c r="C16" s="352"/>
      <c r="D16" s="352"/>
      <c r="E16" s="633"/>
      <c r="F16" s="633"/>
      <c r="G16" s="779">
        <f>SUM(A14)</f>
        <v>0</v>
      </c>
      <c r="H16" s="780"/>
      <c r="I16" s="780"/>
      <c r="J16" s="781"/>
    </row>
    <row r="17" spans="1:10" s="11" customFormat="1" ht="15" customHeight="1" x14ac:dyDescent="0.25">
      <c r="A17" s="363" t="s">
        <v>929</v>
      </c>
      <c r="B17" s="364"/>
      <c r="C17" s="364"/>
      <c r="D17" s="364"/>
      <c r="E17" s="364"/>
      <c r="F17" s="364"/>
      <c r="G17" s="365"/>
      <c r="H17" s="365"/>
      <c r="I17" s="365"/>
      <c r="J17" s="366"/>
    </row>
    <row r="18" spans="1:10" s="11" customFormat="1" ht="15" customHeight="1" x14ac:dyDescent="0.25">
      <c r="A18" s="130" t="s">
        <v>3</v>
      </c>
      <c r="B18" s="218"/>
      <c r="C18" s="133"/>
      <c r="D18" s="124"/>
      <c r="E18" s="124"/>
      <c r="F18" s="124"/>
      <c r="G18" s="129" t="s">
        <v>3</v>
      </c>
      <c r="H18" s="226" t="s">
        <v>3</v>
      </c>
      <c r="I18" s="226" t="s">
        <v>3</v>
      </c>
      <c r="J18" s="226" t="s">
        <v>3</v>
      </c>
    </row>
    <row r="19" spans="1:10" s="11" customFormat="1" ht="15" customHeight="1" x14ac:dyDescent="0.3">
      <c r="A19" s="790" t="s">
        <v>926</v>
      </c>
      <c r="B19" s="791"/>
      <c r="C19" s="791"/>
      <c r="D19" s="792"/>
      <c r="E19" s="637"/>
      <c r="F19" s="637"/>
      <c r="G19" s="292">
        <f>SUM(G17:G18)</f>
        <v>0</v>
      </c>
      <c r="H19" s="280">
        <f>SUM(H17:H18)</f>
        <v>0</v>
      </c>
      <c r="I19" s="315">
        <f>SUM(I17:I18)</f>
        <v>0</v>
      </c>
      <c r="J19" s="315">
        <f>SUM(J17:J18)</f>
        <v>0</v>
      </c>
    </row>
    <row r="20" spans="1:10" s="11" customFormat="1" ht="14.1" customHeight="1" x14ac:dyDescent="0.25">
      <c r="A20" s="344" t="s">
        <v>935</v>
      </c>
      <c r="B20" s="352"/>
      <c r="C20" s="352"/>
      <c r="D20" s="352"/>
      <c r="E20" s="633"/>
      <c r="F20" s="633"/>
      <c r="G20" s="779">
        <f>SUM(A18)</f>
        <v>0</v>
      </c>
      <c r="H20" s="780"/>
      <c r="I20" s="780"/>
      <c r="J20" s="781"/>
    </row>
    <row r="21" spans="1:10" s="11" customFormat="1" ht="15" customHeight="1" x14ac:dyDescent="0.25">
      <c r="A21" s="851" t="s">
        <v>930</v>
      </c>
      <c r="B21" s="851"/>
      <c r="C21" s="851"/>
      <c r="D21" s="851"/>
      <c r="E21" s="851"/>
      <c r="F21" s="851"/>
      <c r="G21" s="851"/>
      <c r="H21" s="851"/>
      <c r="I21" s="851"/>
      <c r="J21" s="851"/>
    </row>
    <row r="22" spans="1:10" s="11" customFormat="1" ht="15" customHeight="1" x14ac:dyDescent="0.3">
      <c r="A22" s="130" t="s">
        <v>3</v>
      </c>
      <c r="B22" s="103"/>
      <c r="C22" s="33"/>
      <c r="D22" s="34"/>
      <c r="E22" s="34"/>
      <c r="F22" s="34"/>
      <c r="G22" s="35" t="s">
        <v>3</v>
      </c>
      <c r="H22" s="38" t="s">
        <v>3</v>
      </c>
      <c r="I22" s="40" t="s">
        <v>3</v>
      </c>
      <c r="J22" s="40" t="s">
        <v>3</v>
      </c>
    </row>
    <row r="23" spans="1:10" s="11" customFormat="1" ht="15" customHeight="1" x14ac:dyDescent="0.3">
      <c r="A23" s="790" t="s">
        <v>926</v>
      </c>
      <c r="B23" s="791"/>
      <c r="C23" s="791"/>
      <c r="D23" s="792"/>
      <c r="E23" s="637"/>
      <c r="F23" s="637"/>
      <c r="G23" s="292">
        <f t="shared" ref="G23:J23" si="0">SUM(G22)</f>
        <v>0</v>
      </c>
      <c r="H23" s="280">
        <f t="shared" si="0"/>
        <v>0</v>
      </c>
      <c r="I23" s="315">
        <f t="shared" si="0"/>
        <v>0</v>
      </c>
      <c r="J23" s="315">
        <f t="shared" si="0"/>
        <v>0</v>
      </c>
    </row>
    <row r="24" spans="1:10" s="11" customFormat="1" ht="14.1" customHeight="1" x14ac:dyDescent="0.25">
      <c r="A24" s="344" t="s">
        <v>935</v>
      </c>
      <c r="B24" s="352"/>
      <c r="C24" s="352"/>
      <c r="D24" s="352"/>
      <c r="E24" s="633"/>
      <c r="F24" s="633"/>
      <c r="G24" s="779">
        <f>SUM(A22)</f>
        <v>0</v>
      </c>
      <c r="H24" s="780"/>
      <c r="I24" s="780"/>
      <c r="J24" s="781"/>
    </row>
    <row r="25" spans="1:10" s="11" customFormat="1" ht="15" customHeight="1" x14ac:dyDescent="0.25">
      <c r="A25" s="851" t="s">
        <v>931</v>
      </c>
      <c r="B25" s="851"/>
      <c r="C25" s="851"/>
      <c r="D25" s="851"/>
      <c r="E25" s="851"/>
      <c r="F25" s="851"/>
      <c r="G25" s="851"/>
      <c r="H25" s="851"/>
      <c r="I25" s="851"/>
      <c r="J25" s="851"/>
    </row>
    <row r="26" spans="1:10" s="11" customFormat="1" ht="15" customHeight="1" x14ac:dyDescent="0.3">
      <c r="A26" s="130" t="s">
        <v>3</v>
      </c>
      <c r="B26" s="218"/>
      <c r="C26" s="220"/>
      <c r="D26" s="124"/>
      <c r="E26" s="124"/>
      <c r="F26" s="124"/>
      <c r="G26" s="125" t="s">
        <v>3</v>
      </c>
      <c r="H26" s="126" t="s">
        <v>3</v>
      </c>
      <c r="I26" s="126" t="s">
        <v>3</v>
      </c>
      <c r="J26" s="126" t="s">
        <v>3</v>
      </c>
    </row>
    <row r="27" spans="1:10" s="11" customFormat="1" ht="15" customHeight="1" x14ac:dyDescent="0.3">
      <c r="A27" s="790" t="s">
        <v>926</v>
      </c>
      <c r="B27" s="791"/>
      <c r="C27" s="791"/>
      <c r="D27" s="792"/>
      <c r="E27" s="637"/>
      <c r="F27" s="637"/>
      <c r="G27" s="292">
        <f>SUM(G26)</f>
        <v>0</v>
      </c>
      <c r="H27" s="280">
        <f>SUM(H26)</f>
        <v>0</v>
      </c>
      <c r="I27" s="319">
        <f>SUM(I26)</f>
        <v>0</v>
      </c>
      <c r="J27" s="319">
        <f>SUM(J26)</f>
        <v>0</v>
      </c>
    </row>
    <row r="28" spans="1:10" s="11" customFormat="1" ht="14.1" customHeight="1" x14ac:dyDescent="0.25">
      <c r="A28" s="344" t="s">
        <v>935</v>
      </c>
      <c r="B28" s="352"/>
      <c r="C28" s="352"/>
      <c r="D28" s="352"/>
      <c r="E28" s="633"/>
      <c r="F28" s="633"/>
      <c r="G28" s="779">
        <f>SUM(A26)</f>
        <v>0</v>
      </c>
      <c r="H28" s="780"/>
      <c r="I28" s="780"/>
      <c r="J28" s="781"/>
    </row>
    <row r="29" spans="1:10" s="11" customFormat="1" ht="15" customHeight="1" x14ac:dyDescent="0.25">
      <c r="A29" s="851" t="s">
        <v>932</v>
      </c>
      <c r="B29" s="851"/>
      <c r="C29" s="851"/>
      <c r="D29" s="851"/>
      <c r="E29" s="851"/>
      <c r="F29" s="851"/>
      <c r="G29" s="851"/>
      <c r="H29" s="851"/>
      <c r="I29" s="851"/>
      <c r="J29" s="851"/>
    </row>
    <row r="30" spans="1:10" s="12" customFormat="1" ht="15" customHeight="1" x14ac:dyDescent="0.3">
      <c r="A30" s="130" t="s">
        <v>3</v>
      </c>
      <c r="B30" s="321"/>
      <c r="C30" s="322"/>
      <c r="D30" s="124"/>
      <c r="E30" s="124"/>
      <c r="F30" s="124"/>
      <c r="G30" s="125" t="s">
        <v>3</v>
      </c>
      <c r="H30" s="126" t="s">
        <v>3</v>
      </c>
      <c r="I30" s="128" t="s">
        <v>3</v>
      </c>
      <c r="J30" s="128" t="s">
        <v>3</v>
      </c>
    </row>
    <row r="31" spans="1:10" s="11" customFormat="1" ht="15" customHeight="1" x14ac:dyDescent="0.3">
      <c r="A31" s="790" t="s">
        <v>926</v>
      </c>
      <c r="B31" s="791"/>
      <c r="C31" s="791"/>
      <c r="D31" s="792"/>
      <c r="E31" s="637"/>
      <c r="F31" s="637"/>
      <c r="G31" s="292">
        <f t="shared" ref="G31:J31" si="1">SUM(G27)</f>
        <v>0</v>
      </c>
      <c r="H31" s="280">
        <f t="shared" si="1"/>
        <v>0</v>
      </c>
      <c r="I31" s="315">
        <f t="shared" si="1"/>
        <v>0</v>
      </c>
      <c r="J31" s="315">
        <f t="shared" si="1"/>
        <v>0</v>
      </c>
    </row>
    <row r="32" spans="1:10" s="11" customFormat="1" ht="14.1" customHeight="1" x14ac:dyDescent="0.25">
      <c r="A32" s="344" t="s">
        <v>935</v>
      </c>
      <c r="B32" s="352"/>
      <c r="C32" s="352"/>
      <c r="D32" s="352"/>
      <c r="E32" s="633"/>
      <c r="F32" s="633"/>
      <c r="G32" s="779">
        <f>SUM(A30)</f>
        <v>0</v>
      </c>
      <c r="H32" s="780"/>
      <c r="I32" s="780"/>
      <c r="J32" s="781"/>
    </row>
    <row r="33" spans="1:10" s="11" customFormat="1" ht="15" customHeight="1" x14ac:dyDescent="0.25">
      <c r="A33" s="851" t="s">
        <v>933</v>
      </c>
      <c r="B33" s="851"/>
      <c r="C33" s="851"/>
      <c r="D33" s="851"/>
      <c r="E33" s="851"/>
      <c r="F33" s="851"/>
      <c r="G33" s="851"/>
      <c r="H33" s="851"/>
      <c r="I33" s="851"/>
      <c r="J33" s="851"/>
    </row>
    <row r="34" spans="1:10" s="11" customFormat="1" ht="15" customHeight="1" x14ac:dyDescent="0.25">
      <c r="A34" s="308" t="s">
        <v>3</v>
      </c>
      <c r="B34" s="345"/>
      <c r="C34" s="345"/>
      <c r="D34" s="298"/>
      <c r="E34" s="298"/>
      <c r="F34" s="298"/>
      <c r="G34" s="308" t="s">
        <v>3</v>
      </c>
      <c r="H34" s="308" t="s">
        <v>3</v>
      </c>
      <c r="I34" s="308" t="s">
        <v>3</v>
      </c>
      <c r="J34" s="308" t="s">
        <v>3</v>
      </c>
    </row>
    <row r="35" spans="1:10" s="11" customFormat="1" ht="15" customHeight="1" x14ac:dyDescent="0.3">
      <c r="A35" s="790" t="s">
        <v>926</v>
      </c>
      <c r="B35" s="791"/>
      <c r="C35" s="791"/>
      <c r="D35" s="792"/>
      <c r="E35" s="637"/>
      <c r="F35" s="637"/>
      <c r="G35" s="292">
        <f>SUM(G34)</f>
        <v>0</v>
      </c>
      <c r="H35" s="280">
        <f>SUM(H34)</f>
        <v>0</v>
      </c>
      <c r="I35" s="315">
        <f>SUM(I34)</f>
        <v>0</v>
      </c>
      <c r="J35" s="315">
        <f>SUM(J34)</f>
        <v>0</v>
      </c>
    </row>
    <row r="36" spans="1:10" s="11" customFormat="1" ht="14.1" customHeight="1" x14ac:dyDescent="0.25">
      <c r="A36" s="344" t="s">
        <v>935</v>
      </c>
      <c r="B36" s="352"/>
      <c r="C36" s="352"/>
      <c r="D36" s="352"/>
      <c r="E36" s="633"/>
      <c r="F36" s="633"/>
      <c r="G36" s="779">
        <f>SUM(A34)</f>
        <v>0</v>
      </c>
      <c r="H36" s="780"/>
      <c r="I36" s="780"/>
      <c r="J36" s="781"/>
    </row>
    <row r="37" spans="1:10" s="11" customFormat="1" ht="15" customHeight="1" x14ac:dyDescent="0.25">
      <c r="A37" s="851" t="s">
        <v>1137</v>
      </c>
      <c r="B37" s="851"/>
      <c r="C37" s="851"/>
      <c r="D37" s="851"/>
      <c r="E37" s="851"/>
      <c r="F37" s="851"/>
      <c r="G37" s="851"/>
      <c r="H37" s="851"/>
      <c r="I37" s="851"/>
      <c r="J37" s="851"/>
    </row>
    <row r="38" spans="1:10" ht="16.5" customHeight="1" x14ac:dyDescent="0.3">
      <c r="A38" s="240"/>
      <c r="B38" s="138"/>
      <c r="C38" s="270"/>
      <c r="D38" s="271"/>
      <c r="E38" s="271"/>
      <c r="F38" s="271"/>
      <c r="G38" s="52" t="s">
        <v>3</v>
      </c>
      <c r="H38" s="53" t="s">
        <v>3</v>
      </c>
      <c r="I38" s="119"/>
      <c r="J38" s="119"/>
    </row>
    <row r="39" spans="1:10" s="11" customFormat="1" ht="15" customHeight="1" x14ac:dyDescent="0.3">
      <c r="A39" s="790" t="s">
        <v>926</v>
      </c>
      <c r="B39" s="791"/>
      <c r="C39" s="791"/>
      <c r="D39" s="792"/>
      <c r="E39" s="637"/>
      <c r="F39" s="637"/>
      <c r="G39" s="292">
        <f>SUM(G38)</f>
        <v>0</v>
      </c>
      <c r="H39" s="280">
        <f>SUM(H38)</f>
        <v>0</v>
      </c>
      <c r="I39" s="315">
        <f>SUM(I38)</f>
        <v>0</v>
      </c>
      <c r="J39" s="315">
        <f>SUM(J38)</f>
        <v>0</v>
      </c>
    </row>
    <row r="40" spans="1:10" s="11" customFormat="1" ht="14.1" customHeight="1" x14ac:dyDescent="0.25">
      <c r="A40" s="344" t="s">
        <v>935</v>
      </c>
      <c r="B40" s="352"/>
      <c r="C40" s="352"/>
      <c r="D40" s="352"/>
      <c r="E40" s="633"/>
      <c r="F40" s="633"/>
      <c r="G40" s="779">
        <f>SUM(A38)</f>
        <v>0</v>
      </c>
      <c r="H40" s="780"/>
      <c r="I40" s="780"/>
      <c r="J40" s="781"/>
    </row>
    <row r="41" spans="1:10" ht="18" customHeight="1" x14ac:dyDescent="0.25">
      <c r="A41" s="374" t="s">
        <v>937</v>
      </c>
      <c r="B41" s="375"/>
      <c r="C41" s="375"/>
      <c r="D41" s="376"/>
      <c r="E41" s="376"/>
      <c r="F41" s="376"/>
      <c r="G41" s="377">
        <f>SUM(G11,G15,G19,G23,G27,G31,G35,G39)</f>
        <v>177</v>
      </c>
      <c r="H41" s="377">
        <f>SUM(H11,H15,H19,H23,H27,H31,H35,H39)</f>
        <v>6</v>
      </c>
      <c r="I41" s="378">
        <f>SUM(I11,I15,I19,I23,I27,I31,I35,I39)</f>
        <v>0</v>
      </c>
      <c r="J41" s="377">
        <f>SUM(J11,J15,J19,J23,J27,J31,J35,J39)</f>
        <v>0</v>
      </c>
    </row>
    <row r="42" spans="1:10" s="11" customFormat="1" ht="14.1" customHeight="1" x14ac:dyDescent="0.25">
      <c r="A42" s="363" t="s">
        <v>936</v>
      </c>
      <c r="B42" s="379"/>
      <c r="C42" s="379"/>
      <c r="D42" s="379"/>
      <c r="E42" s="638"/>
      <c r="F42" s="638"/>
      <c r="G42" s="782">
        <f>SUM(G12,G16,G20,G24,G28,G32,G36,G40)</f>
        <v>2</v>
      </c>
      <c r="H42" s="783"/>
      <c r="I42" s="783"/>
      <c r="J42" s="784"/>
    </row>
    <row r="44" spans="1:10" x14ac:dyDescent="0.25">
      <c r="C44" s="853"/>
      <c r="D44" s="853"/>
      <c r="E44" s="853"/>
      <c r="F44" s="853"/>
      <c r="G44" s="853"/>
    </row>
    <row r="45" spans="1:10" x14ac:dyDescent="0.25">
      <c r="C45" s="859"/>
      <c r="D45" s="859"/>
      <c r="E45" s="859"/>
      <c r="F45" s="859"/>
      <c r="G45" s="859"/>
    </row>
  </sheetData>
  <customSheetViews>
    <customSheetView guid="{B2785F94-002E-4A39-B1EF-780055BD09FA}" showPageBreaks="1" printArea="1" hiddenColumns="1">
      <selection activeCell="D13" sqref="D13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1"/>
    </customSheetView>
    <customSheetView guid="{53F3DFFE-EB8C-4D39-98E9-455D6F7EBB30}" showPageBreaks="1" printArea="1" hiddenColumns="1">
      <selection activeCell="D13" sqref="D13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A302746B-BA98-48BE-9C62-CB1B6E938D4D}" showPageBreaks="1" printArea="1" hiddenColumns="1">
      <selection activeCell="E12" sqref="E12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3"/>
    </customSheetView>
  </customSheetViews>
  <mergeCells count="30">
    <mergeCell ref="E3:E6"/>
    <mergeCell ref="F3:F6"/>
    <mergeCell ref="A39:D39"/>
    <mergeCell ref="A31:D31"/>
    <mergeCell ref="A33:J33"/>
    <mergeCell ref="A35:D35"/>
    <mergeCell ref="A37:J37"/>
    <mergeCell ref="G40:J40"/>
    <mergeCell ref="G42:J42"/>
    <mergeCell ref="G20:J20"/>
    <mergeCell ref="G24:J24"/>
    <mergeCell ref="G28:J28"/>
    <mergeCell ref="G32:J32"/>
    <mergeCell ref="G36:J36"/>
    <mergeCell ref="A1:J1"/>
    <mergeCell ref="C44:G44"/>
    <mergeCell ref="C45:G45"/>
    <mergeCell ref="B3:C6"/>
    <mergeCell ref="G3:H6"/>
    <mergeCell ref="I3:J6"/>
    <mergeCell ref="B7:C7"/>
    <mergeCell ref="A15:D15"/>
    <mergeCell ref="A19:D19"/>
    <mergeCell ref="A21:J21"/>
    <mergeCell ref="A23:D23"/>
    <mergeCell ref="A25:J25"/>
    <mergeCell ref="A27:D27"/>
    <mergeCell ref="A29:J29"/>
    <mergeCell ref="G12:J12"/>
    <mergeCell ref="G16:J16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3" verticalDpi="200"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00FF00"/>
  </sheetPr>
  <dimension ref="A1:Q46"/>
  <sheetViews>
    <sheetView view="pageBreakPreview" topLeftCell="A10" zoomScale="85" zoomScaleNormal="100" zoomScaleSheetLayoutView="85" workbookViewId="0">
      <selection activeCell="E20" sqref="E20"/>
    </sheetView>
  </sheetViews>
  <sheetFormatPr defaultColWidth="9.140625" defaultRowHeight="15" x14ac:dyDescent="0.25"/>
  <cols>
    <col min="1" max="1" width="5" style="5" customWidth="1"/>
    <col min="2" max="2" width="3.7109375" style="5" customWidth="1"/>
    <col min="3" max="3" width="39.5703125" style="5" customWidth="1"/>
    <col min="4" max="4" width="48" style="5" customWidth="1"/>
    <col min="5" max="6" width="21.7109375" style="5" customWidth="1"/>
    <col min="7" max="10" width="7.7109375" style="5" customWidth="1"/>
    <col min="11" max="16384" width="9.140625" style="5"/>
  </cols>
  <sheetData>
    <row r="1" spans="1:17" ht="20.25" x14ac:dyDescent="0.25">
      <c r="A1" s="852" t="s">
        <v>805</v>
      </c>
      <c r="B1" s="852"/>
      <c r="C1" s="852"/>
      <c r="D1" s="852"/>
      <c r="E1" s="852"/>
      <c r="F1" s="852"/>
      <c r="G1" s="852"/>
      <c r="H1" s="852"/>
      <c r="I1" s="852"/>
      <c r="J1" s="852"/>
    </row>
    <row r="2" spans="1:17" x14ac:dyDescent="0.25">
      <c r="A2" s="1"/>
      <c r="B2" s="2"/>
      <c r="C2" s="3"/>
      <c r="D2" s="3"/>
      <c r="E2" s="3"/>
      <c r="F2" s="3"/>
      <c r="G2" s="3"/>
      <c r="H2" s="3"/>
      <c r="I2" s="3"/>
      <c r="J2" s="3"/>
    </row>
    <row r="3" spans="1:17" ht="15" customHeight="1" x14ac:dyDescent="0.3">
      <c r="A3" s="380"/>
      <c r="B3" s="808" t="s">
        <v>1206</v>
      </c>
      <c r="C3" s="825"/>
      <c r="D3" s="393"/>
      <c r="E3" s="817" t="s">
        <v>1156</v>
      </c>
      <c r="F3" s="817" t="s">
        <v>1157</v>
      </c>
      <c r="G3" s="802" t="s">
        <v>143</v>
      </c>
      <c r="H3" s="803"/>
      <c r="I3" s="802" t="s">
        <v>144</v>
      </c>
      <c r="J3" s="803"/>
    </row>
    <row r="4" spans="1:17" ht="15" customHeight="1" x14ac:dyDescent="0.3">
      <c r="A4" s="389"/>
      <c r="B4" s="826"/>
      <c r="C4" s="827"/>
      <c r="D4" s="395" t="s">
        <v>6</v>
      </c>
      <c r="E4" s="818"/>
      <c r="F4" s="818"/>
      <c r="G4" s="804"/>
      <c r="H4" s="805"/>
      <c r="I4" s="804"/>
      <c r="J4" s="805"/>
    </row>
    <row r="5" spans="1:17" ht="15" customHeight="1" x14ac:dyDescent="0.3">
      <c r="A5" s="390" t="s">
        <v>8</v>
      </c>
      <c r="B5" s="826"/>
      <c r="C5" s="827"/>
      <c r="D5" s="397" t="s">
        <v>7</v>
      </c>
      <c r="E5" s="818"/>
      <c r="F5" s="818"/>
      <c r="G5" s="804"/>
      <c r="H5" s="805"/>
      <c r="I5" s="804"/>
      <c r="J5" s="805"/>
    </row>
    <row r="6" spans="1:17" ht="15" customHeight="1" x14ac:dyDescent="0.3">
      <c r="A6" s="384"/>
      <c r="B6" s="826"/>
      <c r="C6" s="827"/>
      <c r="D6" s="398"/>
      <c r="E6" s="818"/>
      <c r="F6" s="818"/>
      <c r="G6" s="804"/>
      <c r="H6" s="805"/>
      <c r="I6" s="804"/>
      <c r="J6" s="805"/>
    </row>
    <row r="7" spans="1:17" ht="15" customHeight="1" x14ac:dyDescent="0.3">
      <c r="A7" s="386">
        <v>1</v>
      </c>
      <c r="B7" s="806" t="s">
        <v>4</v>
      </c>
      <c r="C7" s="807"/>
      <c r="D7" s="386">
        <v>3</v>
      </c>
      <c r="E7" s="386"/>
      <c r="F7" s="386"/>
      <c r="G7" s="386" t="s">
        <v>1</v>
      </c>
      <c r="H7" s="386" t="s">
        <v>2</v>
      </c>
      <c r="I7" s="373" t="s">
        <v>1</v>
      </c>
      <c r="J7" s="410" t="s">
        <v>2</v>
      </c>
    </row>
    <row r="8" spans="1:17" ht="15" customHeight="1" x14ac:dyDescent="0.25">
      <c r="A8" s="363" t="s">
        <v>927</v>
      </c>
      <c r="B8" s="364"/>
      <c r="C8" s="364"/>
      <c r="D8" s="364"/>
      <c r="E8" s="364"/>
      <c r="F8" s="364"/>
      <c r="G8" s="365"/>
      <c r="H8" s="365"/>
      <c r="I8" s="365"/>
      <c r="J8" s="366"/>
    </row>
    <row r="9" spans="1:17" s="11" customFormat="1" ht="16.5" x14ac:dyDescent="0.3">
      <c r="A9" s="65">
        <v>1</v>
      </c>
      <c r="B9" s="66" t="s">
        <v>140</v>
      </c>
      <c r="C9" s="78" t="s">
        <v>1118</v>
      </c>
      <c r="D9" s="176" t="s">
        <v>870</v>
      </c>
      <c r="E9" s="176"/>
      <c r="F9" s="176"/>
      <c r="G9" s="80">
        <v>38</v>
      </c>
      <c r="H9" s="165">
        <v>6</v>
      </c>
      <c r="I9" s="82" t="s">
        <v>3</v>
      </c>
      <c r="J9" s="82" t="s">
        <v>3</v>
      </c>
      <c r="K9" s="543">
        <f>SUM(G9:H9)</f>
        <v>44</v>
      </c>
    </row>
    <row r="10" spans="1:17" s="11" customFormat="1" ht="16.5" customHeight="1" x14ac:dyDescent="0.25">
      <c r="A10" s="31">
        <v>2</v>
      </c>
      <c r="B10" s="32" t="s">
        <v>140</v>
      </c>
      <c r="C10" s="33" t="s">
        <v>728</v>
      </c>
      <c r="D10" s="60" t="s">
        <v>869</v>
      </c>
      <c r="E10" s="60"/>
      <c r="F10" s="60"/>
      <c r="G10" s="35">
        <v>216</v>
      </c>
      <c r="H10" s="63">
        <v>54</v>
      </c>
      <c r="I10" s="62" t="s">
        <v>3</v>
      </c>
      <c r="J10" s="62" t="s">
        <v>3</v>
      </c>
    </row>
    <row r="11" spans="1:17" s="11" customFormat="1" ht="15" customHeight="1" x14ac:dyDescent="0.25">
      <c r="A11" s="31">
        <v>3</v>
      </c>
      <c r="B11" s="32" t="s">
        <v>140</v>
      </c>
      <c r="C11" s="33" t="s">
        <v>897</v>
      </c>
      <c r="D11" s="60" t="s">
        <v>869</v>
      </c>
      <c r="E11" s="60"/>
      <c r="F11" s="60"/>
      <c r="G11" s="35">
        <v>27</v>
      </c>
      <c r="H11" s="61" t="s">
        <v>3</v>
      </c>
      <c r="I11" s="62" t="s">
        <v>3</v>
      </c>
      <c r="J11" s="62" t="s">
        <v>3</v>
      </c>
    </row>
    <row r="12" spans="1:17" ht="15" customHeight="1" x14ac:dyDescent="0.25">
      <c r="A12" s="316" t="s">
        <v>926</v>
      </c>
      <c r="B12" s="317"/>
      <c r="C12" s="317"/>
      <c r="D12" s="317"/>
      <c r="E12" s="317"/>
      <c r="F12" s="317"/>
      <c r="G12" s="342">
        <f>SUM(G9:G11)</f>
        <v>281</v>
      </c>
      <c r="H12" s="342">
        <f>SUM(H9:H11)</f>
        <v>60</v>
      </c>
      <c r="I12" s="342">
        <f>SUM(I9:I11)</f>
        <v>0</v>
      </c>
      <c r="J12" s="342">
        <f>SUM(J9:J11)</f>
        <v>0</v>
      </c>
    </row>
    <row r="13" spans="1:17" s="11" customFormat="1" ht="14.1" customHeight="1" x14ac:dyDescent="0.25">
      <c r="A13" s="344" t="s">
        <v>935</v>
      </c>
      <c r="B13" s="352"/>
      <c r="C13" s="352"/>
      <c r="D13" s="352"/>
      <c r="E13" s="633"/>
      <c r="F13" s="633"/>
      <c r="G13" s="779">
        <f>SUM(A11)</f>
        <v>3</v>
      </c>
      <c r="H13" s="780"/>
      <c r="I13" s="780"/>
      <c r="J13" s="781"/>
    </row>
    <row r="14" spans="1:17" ht="15" customHeight="1" x14ac:dyDescent="0.25">
      <c r="A14" s="363" t="s">
        <v>928</v>
      </c>
      <c r="B14" s="364"/>
      <c r="C14" s="364"/>
      <c r="D14" s="364"/>
      <c r="E14" s="364"/>
      <c r="F14" s="364"/>
      <c r="G14" s="365"/>
      <c r="H14" s="365"/>
      <c r="I14" s="365"/>
      <c r="J14" s="366"/>
    </row>
    <row r="15" spans="1:17" ht="15" customHeight="1" x14ac:dyDescent="0.3">
      <c r="A15" s="258" t="s">
        <v>3</v>
      </c>
      <c r="B15" s="250"/>
      <c r="C15" s="257"/>
      <c r="D15" s="251"/>
      <c r="E15" s="251"/>
      <c r="F15" s="251"/>
      <c r="G15" s="258" t="s">
        <v>3</v>
      </c>
      <c r="H15" s="259" t="s">
        <v>3</v>
      </c>
      <c r="I15" s="260" t="s">
        <v>3</v>
      </c>
      <c r="J15" s="259" t="s">
        <v>3</v>
      </c>
      <c r="K15" s="12"/>
      <c r="L15" s="12"/>
      <c r="M15" s="12"/>
      <c r="N15" s="12"/>
      <c r="O15" s="12"/>
      <c r="P15" s="12"/>
      <c r="Q15" s="12"/>
    </row>
    <row r="16" spans="1:17" s="11" customFormat="1" ht="15" customHeight="1" x14ac:dyDescent="0.3">
      <c r="A16" s="790" t="s">
        <v>926</v>
      </c>
      <c r="B16" s="791"/>
      <c r="C16" s="791"/>
      <c r="D16" s="792"/>
      <c r="E16" s="637"/>
      <c r="F16" s="637"/>
      <c r="G16" s="292">
        <f>SUM(G15:G15)</f>
        <v>0</v>
      </c>
      <c r="H16" s="280">
        <f>SUM(H15:H15)</f>
        <v>0</v>
      </c>
      <c r="I16" s="315">
        <f>SUM(I15:I15)</f>
        <v>0</v>
      </c>
      <c r="J16" s="315">
        <f>SUM(J15:J15)</f>
        <v>0</v>
      </c>
    </row>
    <row r="17" spans="1:10" s="11" customFormat="1" ht="14.1" customHeight="1" x14ac:dyDescent="0.25">
      <c r="A17" s="344" t="s">
        <v>935</v>
      </c>
      <c r="B17" s="352"/>
      <c r="C17" s="352"/>
      <c r="D17" s="352"/>
      <c r="E17" s="633"/>
      <c r="F17" s="633"/>
      <c r="G17" s="779">
        <f>SUM(A15)</f>
        <v>0</v>
      </c>
      <c r="H17" s="780"/>
      <c r="I17" s="780"/>
      <c r="J17" s="781"/>
    </row>
    <row r="18" spans="1:10" s="11" customFormat="1" ht="15" customHeight="1" x14ac:dyDescent="0.25">
      <c r="A18" s="363" t="s">
        <v>929</v>
      </c>
      <c r="B18" s="364"/>
      <c r="C18" s="364"/>
      <c r="D18" s="364"/>
      <c r="E18" s="364"/>
      <c r="F18" s="364"/>
      <c r="G18" s="365"/>
      <c r="H18" s="365"/>
      <c r="I18" s="365"/>
      <c r="J18" s="366"/>
    </row>
    <row r="19" spans="1:10" s="11" customFormat="1" ht="15" customHeight="1" x14ac:dyDescent="0.25">
      <c r="A19" s="130" t="s">
        <v>3</v>
      </c>
      <c r="B19" s="218"/>
      <c r="C19" s="133"/>
      <c r="D19" s="124"/>
      <c r="E19" s="124"/>
      <c r="F19" s="124"/>
      <c r="G19" s="129" t="s">
        <v>3</v>
      </c>
      <c r="H19" s="226" t="s">
        <v>3</v>
      </c>
      <c r="I19" s="226" t="s">
        <v>3</v>
      </c>
      <c r="J19" s="226" t="s">
        <v>3</v>
      </c>
    </row>
    <row r="20" spans="1:10" s="11" customFormat="1" ht="15" customHeight="1" x14ac:dyDescent="0.3">
      <c r="A20" s="790" t="s">
        <v>926</v>
      </c>
      <c r="B20" s="791"/>
      <c r="C20" s="791"/>
      <c r="D20" s="792"/>
      <c r="E20" s="637"/>
      <c r="F20" s="637"/>
      <c r="G20" s="292">
        <f>SUM(G18:G19)</f>
        <v>0</v>
      </c>
      <c r="H20" s="280">
        <f>SUM(H18:H19)</f>
        <v>0</v>
      </c>
      <c r="I20" s="315">
        <f>SUM(I18:I19)</f>
        <v>0</v>
      </c>
      <c r="J20" s="315">
        <f>SUM(J18:J19)</f>
        <v>0</v>
      </c>
    </row>
    <row r="21" spans="1:10" s="11" customFormat="1" ht="14.1" customHeight="1" x14ac:dyDescent="0.25">
      <c r="A21" s="344" t="s">
        <v>935</v>
      </c>
      <c r="B21" s="352"/>
      <c r="C21" s="352"/>
      <c r="D21" s="352"/>
      <c r="E21" s="633"/>
      <c r="F21" s="633"/>
      <c r="G21" s="779">
        <f>SUM(A19)</f>
        <v>0</v>
      </c>
      <c r="H21" s="780"/>
      <c r="I21" s="780"/>
      <c r="J21" s="781"/>
    </row>
    <row r="22" spans="1:10" s="11" customFormat="1" ht="15" customHeight="1" x14ac:dyDescent="0.25">
      <c r="A22" s="851" t="s">
        <v>930</v>
      </c>
      <c r="B22" s="851"/>
      <c r="C22" s="851"/>
      <c r="D22" s="851"/>
      <c r="E22" s="851"/>
      <c r="F22" s="851"/>
      <c r="G22" s="851"/>
      <c r="H22" s="851"/>
      <c r="I22" s="851"/>
      <c r="J22" s="851"/>
    </row>
    <row r="23" spans="1:10" s="11" customFormat="1" ht="15" customHeight="1" x14ac:dyDescent="0.3">
      <c r="A23" s="130" t="s">
        <v>3</v>
      </c>
      <c r="B23" s="103"/>
      <c r="C23" s="33"/>
      <c r="D23" s="34"/>
      <c r="E23" s="34"/>
      <c r="F23" s="34"/>
      <c r="G23" s="35" t="s">
        <v>3</v>
      </c>
      <c r="H23" s="38" t="s">
        <v>3</v>
      </c>
      <c r="I23" s="40" t="s">
        <v>3</v>
      </c>
      <c r="J23" s="40" t="s">
        <v>3</v>
      </c>
    </row>
    <row r="24" spans="1:10" s="11" customFormat="1" ht="15" customHeight="1" x14ac:dyDescent="0.3">
      <c r="A24" s="790" t="s">
        <v>926</v>
      </c>
      <c r="B24" s="791"/>
      <c r="C24" s="791"/>
      <c r="D24" s="792"/>
      <c r="E24" s="637"/>
      <c r="F24" s="637"/>
      <c r="G24" s="292">
        <f t="shared" ref="G24:J24" si="0">SUM(G23)</f>
        <v>0</v>
      </c>
      <c r="H24" s="280">
        <f t="shared" si="0"/>
        <v>0</v>
      </c>
      <c r="I24" s="315">
        <f t="shared" si="0"/>
        <v>0</v>
      </c>
      <c r="J24" s="315">
        <f t="shared" si="0"/>
        <v>0</v>
      </c>
    </row>
    <row r="25" spans="1:10" s="11" customFormat="1" ht="14.1" customHeight="1" x14ac:dyDescent="0.25">
      <c r="A25" s="344" t="s">
        <v>935</v>
      </c>
      <c r="B25" s="352"/>
      <c r="C25" s="352"/>
      <c r="D25" s="352"/>
      <c r="E25" s="633"/>
      <c r="F25" s="633"/>
      <c r="G25" s="779">
        <f>SUM(A23)</f>
        <v>0</v>
      </c>
      <c r="H25" s="780"/>
      <c r="I25" s="780"/>
      <c r="J25" s="781"/>
    </row>
    <row r="26" spans="1:10" s="11" customFormat="1" ht="15" customHeight="1" x14ac:dyDescent="0.25">
      <c r="A26" s="851" t="s">
        <v>931</v>
      </c>
      <c r="B26" s="851"/>
      <c r="C26" s="851"/>
      <c r="D26" s="851"/>
      <c r="E26" s="851"/>
      <c r="F26" s="851"/>
      <c r="G26" s="851"/>
      <c r="H26" s="851"/>
      <c r="I26" s="851"/>
      <c r="J26" s="851"/>
    </row>
    <row r="27" spans="1:10" s="11" customFormat="1" ht="15" customHeight="1" x14ac:dyDescent="0.3">
      <c r="A27" s="130" t="s">
        <v>3</v>
      </c>
      <c r="B27" s="218"/>
      <c r="C27" s="220"/>
      <c r="D27" s="124"/>
      <c r="E27" s="124"/>
      <c r="F27" s="124"/>
      <c r="G27" s="125" t="s">
        <v>3</v>
      </c>
      <c r="H27" s="126" t="s">
        <v>3</v>
      </c>
      <c r="I27" s="126" t="s">
        <v>3</v>
      </c>
      <c r="J27" s="126" t="s">
        <v>3</v>
      </c>
    </row>
    <row r="28" spans="1:10" s="11" customFormat="1" ht="15" customHeight="1" x14ac:dyDescent="0.3">
      <c r="A28" s="790" t="s">
        <v>926</v>
      </c>
      <c r="B28" s="791"/>
      <c r="C28" s="791"/>
      <c r="D28" s="792"/>
      <c r="E28" s="637"/>
      <c r="F28" s="637"/>
      <c r="G28" s="292">
        <f>SUM(G27)</f>
        <v>0</v>
      </c>
      <c r="H28" s="280">
        <f>SUM(H27)</f>
        <v>0</v>
      </c>
      <c r="I28" s="319">
        <f>SUM(I27)</f>
        <v>0</v>
      </c>
      <c r="J28" s="319">
        <f>SUM(J27)</f>
        <v>0</v>
      </c>
    </row>
    <row r="29" spans="1:10" s="11" customFormat="1" ht="14.1" customHeight="1" x14ac:dyDescent="0.25">
      <c r="A29" s="344" t="s">
        <v>935</v>
      </c>
      <c r="B29" s="352"/>
      <c r="C29" s="352"/>
      <c r="D29" s="352"/>
      <c r="E29" s="633"/>
      <c r="F29" s="633"/>
      <c r="G29" s="779">
        <f>SUM(A27)</f>
        <v>0</v>
      </c>
      <c r="H29" s="780"/>
      <c r="I29" s="780"/>
      <c r="J29" s="781"/>
    </row>
    <row r="30" spans="1:10" s="11" customFormat="1" ht="15" customHeight="1" x14ac:dyDescent="0.25">
      <c r="A30" s="851" t="s">
        <v>932</v>
      </c>
      <c r="B30" s="851"/>
      <c r="C30" s="851"/>
      <c r="D30" s="851"/>
      <c r="E30" s="851"/>
      <c r="F30" s="851"/>
      <c r="G30" s="851"/>
      <c r="H30" s="851"/>
      <c r="I30" s="851"/>
      <c r="J30" s="851"/>
    </row>
    <row r="31" spans="1:10" s="12" customFormat="1" ht="15" customHeight="1" x14ac:dyDescent="0.3">
      <c r="A31" s="130" t="s">
        <v>3</v>
      </c>
      <c r="B31" s="321"/>
      <c r="C31" s="322"/>
      <c r="D31" s="124"/>
      <c r="E31" s="124"/>
      <c r="F31" s="124"/>
      <c r="G31" s="125" t="s">
        <v>3</v>
      </c>
      <c r="H31" s="126" t="s">
        <v>3</v>
      </c>
      <c r="I31" s="128" t="s">
        <v>3</v>
      </c>
      <c r="J31" s="128" t="s">
        <v>3</v>
      </c>
    </row>
    <row r="32" spans="1:10" s="11" customFormat="1" ht="15" customHeight="1" x14ac:dyDescent="0.3">
      <c r="A32" s="790" t="s">
        <v>926</v>
      </c>
      <c r="B32" s="791"/>
      <c r="C32" s="791"/>
      <c r="D32" s="792"/>
      <c r="E32" s="637"/>
      <c r="F32" s="637"/>
      <c r="G32" s="292">
        <f t="shared" ref="G32:J32" si="1">SUM(G28)</f>
        <v>0</v>
      </c>
      <c r="H32" s="280">
        <f t="shared" si="1"/>
        <v>0</v>
      </c>
      <c r="I32" s="315">
        <f t="shared" si="1"/>
        <v>0</v>
      </c>
      <c r="J32" s="315">
        <f t="shared" si="1"/>
        <v>0</v>
      </c>
    </row>
    <row r="33" spans="1:10" s="11" customFormat="1" ht="14.1" customHeight="1" x14ac:dyDescent="0.25">
      <c r="A33" s="344" t="s">
        <v>935</v>
      </c>
      <c r="B33" s="352"/>
      <c r="C33" s="352"/>
      <c r="D33" s="352"/>
      <c r="E33" s="633"/>
      <c r="F33" s="633"/>
      <c r="G33" s="779">
        <f>SUM(A31)</f>
        <v>0</v>
      </c>
      <c r="H33" s="780"/>
      <c r="I33" s="780"/>
      <c r="J33" s="781"/>
    </row>
    <row r="34" spans="1:10" s="11" customFormat="1" ht="15" customHeight="1" x14ac:dyDescent="0.25">
      <c r="A34" s="851" t="s">
        <v>933</v>
      </c>
      <c r="B34" s="851"/>
      <c r="C34" s="851"/>
      <c r="D34" s="851"/>
      <c r="E34" s="851"/>
      <c r="F34" s="851"/>
      <c r="G34" s="851"/>
      <c r="H34" s="851"/>
      <c r="I34" s="851"/>
      <c r="J34" s="851"/>
    </row>
    <row r="35" spans="1:10" s="11" customFormat="1" ht="15" customHeight="1" x14ac:dyDescent="0.25">
      <c r="A35" s="308" t="s">
        <v>3</v>
      </c>
      <c r="B35" s="297"/>
      <c r="C35" s="297"/>
      <c r="D35" s="298"/>
      <c r="E35" s="298"/>
      <c r="F35" s="298"/>
      <c r="G35" s="308" t="s">
        <v>3</v>
      </c>
      <c r="H35" s="308" t="s">
        <v>3</v>
      </c>
      <c r="I35" s="308" t="s">
        <v>3</v>
      </c>
      <c r="J35" s="308" t="s">
        <v>3</v>
      </c>
    </row>
    <row r="36" spans="1:10" s="11" customFormat="1" ht="15" customHeight="1" x14ac:dyDescent="0.3">
      <c r="A36" s="790" t="s">
        <v>926</v>
      </c>
      <c r="B36" s="791"/>
      <c r="C36" s="791"/>
      <c r="D36" s="792"/>
      <c r="E36" s="637"/>
      <c r="F36" s="637"/>
      <c r="G36" s="292">
        <f>SUM(G35)</f>
        <v>0</v>
      </c>
      <c r="H36" s="280">
        <f>SUM(H35)</f>
        <v>0</v>
      </c>
      <c r="I36" s="315">
        <f>SUM(I35)</f>
        <v>0</v>
      </c>
      <c r="J36" s="315">
        <f>SUM(J35)</f>
        <v>0</v>
      </c>
    </row>
    <row r="37" spans="1:10" s="11" customFormat="1" ht="14.1" customHeight="1" x14ac:dyDescent="0.25">
      <c r="A37" s="344" t="s">
        <v>935</v>
      </c>
      <c r="B37" s="352"/>
      <c r="C37" s="352"/>
      <c r="D37" s="352"/>
      <c r="E37" s="633"/>
      <c r="F37" s="633"/>
      <c r="G37" s="779">
        <f>SUM(A35)</f>
        <v>0</v>
      </c>
      <c r="H37" s="780"/>
      <c r="I37" s="780"/>
      <c r="J37" s="781"/>
    </row>
    <row r="38" spans="1:10" s="11" customFormat="1" ht="15" customHeight="1" x14ac:dyDescent="0.25">
      <c r="A38" s="851" t="s">
        <v>1137</v>
      </c>
      <c r="B38" s="851"/>
      <c r="C38" s="851"/>
      <c r="D38" s="851"/>
      <c r="E38" s="851"/>
      <c r="F38" s="851"/>
      <c r="G38" s="851"/>
      <c r="H38" s="851"/>
      <c r="I38" s="851"/>
      <c r="J38" s="851"/>
    </row>
    <row r="39" spans="1:10" s="11" customFormat="1" ht="15" customHeight="1" x14ac:dyDescent="0.3">
      <c r="A39" s="130" t="s">
        <v>3</v>
      </c>
      <c r="B39" s="218"/>
      <c r="C39" s="127"/>
      <c r="D39" s="124"/>
      <c r="E39" s="124"/>
      <c r="F39" s="124"/>
      <c r="G39" s="125" t="s">
        <v>3</v>
      </c>
      <c r="H39" s="126" t="s">
        <v>3</v>
      </c>
      <c r="I39" s="126" t="s">
        <v>3</v>
      </c>
      <c r="J39" s="126" t="s">
        <v>3</v>
      </c>
    </row>
    <row r="40" spans="1:10" s="11" customFormat="1" ht="15" customHeight="1" x14ac:dyDescent="0.3">
      <c r="A40" s="790" t="s">
        <v>926</v>
      </c>
      <c r="B40" s="791"/>
      <c r="C40" s="791"/>
      <c r="D40" s="792"/>
      <c r="E40" s="637"/>
      <c r="F40" s="637"/>
      <c r="G40" s="292">
        <f>SUM(G39:G39)</f>
        <v>0</v>
      </c>
      <c r="H40" s="280">
        <f>SUM(H39:H39)</f>
        <v>0</v>
      </c>
      <c r="I40" s="315">
        <f>SUM(I39:I39)</f>
        <v>0</v>
      </c>
      <c r="J40" s="315">
        <f>SUM(J39:J39)</f>
        <v>0</v>
      </c>
    </row>
    <row r="41" spans="1:10" s="11" customFormat="1" ht="14.1" customHeight="1" x14ac:dyDescent="0.25">
      <c r="A41" s="344" t="s">
        <v>935</v>
      </c>
      <c r="B41" s="352"/>
      <c r="C41" s="352"/>
      <c r="D41" s="352"/>
      <c r="E41" s="633"/>
      <c r="F41" s="633"/>
      <c r="G41" s="779">
        <f>SUM(A39)</f>
        <v>0</v>
      </c>
      <c r="H41" s="780"/>
      <c r="I41" s="780"/>
      <c r="J41" s="781"/>
    </row>
    <row r="42" spans="1:10" ht="18" customHeight="1" x14ac:dyDescent="0.25">
      <c r="A42" s="374" t="s">
        <v>937</v>
      </c>
      <c r="B42" s="375"/>
      <c r="C42" s="375"/>
      <c r="D42" s="376"/>
      <c r="E42" s="376"/>
      <c r="F42" s="376"/>
      <c r="G42" s="377">
        <f>SUM(G12,G16,G20,G24,G28,G32,G36,G40)</f>
        <v>281</v>
      </c>
      <c r="H42" s="377">
        <f>SUM(H12,H16,H20,H24,H28,H32,H36,H40)</f>
        <v>60</v>
      </c>
      <c r="I42" s="378">
        <f>SUM(I12,I16,I20,I24,I28,I32,I36,I40)</f>
        <v>0</v>
      </c>
      <c r="J42" s="377">
        <f>SUM(J12,J16,J20,J24,J28,J32,J36,J40)</f>
        <v>0</v>
      </c>
    </row>
    <row r="43" spans="1:10" s="11" customFormat="1" ht="14.1" customHeight="1" x14ac:dyDescent="0.25">
      <c r="A43" s="363" t="s">
        <v>936</v>
      </c>
      <c r="B43" s="379"/>
      <c r="C43" s="379"/>
      <c r="D43" s="379"/>
      <c r="E43" s="638"/>
      <c r="F43" s="638"/>
      <c r="G43" s="782">
        <f>SUM(G13,G17,G21,G25,G29,G33,G37,G41)</f>
        <v>3</v>
      </c>
      <c r="H43" s="783"/>
      <c r="I43" s="783"/>
      <c r="J43" s="784"/>
    </row>
    <row r="44" spans="1:10" ht="10.5" customHeight="1" x14ac:dyDescent="0.25"/>
    <row r="45" spans="1:10" x14ac:dyDescent="0.25">
      <c r="C45" s="853"/>
      <c r="D45" s="853"/>
      <c r="E45" s="853"/>
      <c r="F45" s="853"/>
      <c r="G45" s="853"/>
    </row>
    <row r="46" spans="1:10" x14ac:dyDescent="0.25">
      <c r="C46" s="859"/>
      <c r="D46" s="859"/>
      <c r="E46" s="859"/>
      <c r="F46" s="859"/>
      <c r="G46" s="859"/>
    </row>
  </sheetData>
  <customSheetViews>
    <customSheetView guid="{B2785F94-002E-4A39-B1EF-780055BD09FA}" showPageBreaks="1" printArea="1" hiddenColumns="1">
      <selection activeCell="D18" sqref="D18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1"/>
    </customSheetView>
    <customSheetView guid="{53F3DFFE-EB8C-4D39-98E9-455D6F7EBB30}" showPageBreaks="1" printArea="1" hiddenColumns="1">
      <selection activeCell="D18" sqref="D18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A302746B-BA98-48BE-9C62-CB1B6E938D4D}" showPageBreaks="1" printArea="1" hiddenColumns="1">
      <selection activeCell="F11" sqref="F11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3"/>
    </customSheetView>
  </customSheetViews>
  <mergeCells count="30">
    <mergeCell ref="E3:E6"/>
    <mergeCell ref="F3:F6"/>
    <mergeCell ref="A32:D32"/>
    <mergeCell ref="A34:J34"/>
    <mergeCell ref="A36:D36"/>
    <mergeCell ref="A38:J38"/>
    <mergeCell ref="A40:D40"/>
    <mergeCell ref="G43:J43"/>
    <mergeCell ref="G21:J21"/>
    <mergeCell ref="G25:J25"/>
    <mergeCell ref="G29:J29"/>
    <mergeCell ref="G33:J33"/>
    <mergeCell ref="G37:J37"/>
    <mergeCell ref="G41:J41"/>
    <mergeCell ref="A1:J1"/>
    <mergeCell ref="C45:G45"/>
    <mergeCell ref="C46:G46"/>
    <mergeCell ref="B3:C6"/>
    <mergeCell ref="G3:H6"/>
    <mergeCell ref="I3:J6"/>
    <mergeCell ref="B7:C7"/>
    <mergeCell ref="A16:D16"/>
    <mergeCell ref="A20:D20"/>
    <mergeCell ref="A22:J22"/>
    <mergeCell ref="A24:D24"/>
    <mergeCell ref="A26:J26"/>
    <mergeCell ref="A28:D28"/>
    <mergeCell ref="A30:J30"/>
    <mergeCell ref="G13:J13"/>
    <mergeCell ref="G17:J1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3" verticalDpi="200"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B2785F94-002E-4A39-B1EF-780055BD09FA}" showPageBreaks="1" state="hidden">
      <pageMargins left="0.7" right="0.7" top="0.75" bottom="0.75" header="0.3" footer="0.3"/>
      <pageSetup paperSize="9" orientation="portrait" horizontalDpi="4294967293" verticalDpi="0" r:id="rId1"/>
    </customSheetView>
    <customSheetView guid="{53F3DFFE-EB8C-4D39-98E9-455D6F7EBB30}" state="hidden">
      <pageMargins left="0.7" right="0.7" top="0.75" bottom="0.75" header="0.3" footer="0.3"/>
      <pageSetup paperSize="9" orientation="portrait" horizontalDpi="4294967293" verticalDpi="0" r:id="rId2"/>
    </customSheetView>
    <customSheetView guid="{A302746B-BA98-48BE-9C62-CB1B6E938D4D}" state="hidden">
      <pageMargins left="0.7" right="0.7" top="0.75" bottom="0.75" header="0.3" footer="0.3"/>
      <pageSetup paperSize="9" orientation="portrait" horizontalDpi="4294967293" verticalDpi="0" r:id="rId3"/>
    </customSheetView>
  </customSheetViews>
  <pageMargins left="0.7" right="0.7" top="0.75" bottom="0.75" header="0.3" footer="0.3"/>
  <pageSetup paperSize="9" orientation="portrait" horizontalDpi="4294967293"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B2785F94-002E-4A39-B1EF-780055BD09FA}" showPageBreaks="1" state="hidden">
      <pageMargins left="0.7" right="0.7" top="0.75" bottom="0.75" header="0.3" footer="0.3"/>
      <pageSetup paperSize="9" orientation="portrait" horizontalDpi="4294967293" verticalDpi="0" r:id="rId1"/>
    </customSheetView>
    <customSheetView guid="{53F3DFFE-EB8C-4D39-98E9-455D6F7EBB30}" state="hidden">
      <pageMargins left="0.7" right="0.7" top="0.75" bottom="0.75" header="0.3" footer="0.3"/>
      <pageSetup paperSize="9" orientation="portrait" horizontalDpi="4294967293" verticalDpi="0" r:id="rId2"/>
    </customSheetView>
    <customSheetView guid="{A302746B-BA98-48BE-9C62-CB1B6E938D4D}" state="hidden">
      <pageMargins left="0.7" right="0.7" top="0.75" bottom="0.75" header="0.3" footer="0.3"/>
      <pageSetup paperSize="9" orientation="portrait" horizontalDpi="4294967293" verticalDpi="0" r:id="rId3"/>
    </customSheetView>
  </customSheetViews>
  <pageMargins left="0.7" right="0.7" top="0.75" bottom="0.75" header="0.3" footer="0.3"/>
  <pageSetup paperSize="9" orientation="portrait" horizontalDpi="4294967293"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/>
  <customSheetViews>
    <customSheetView guid="{B2785F94-002E-4A39-B1EF-780055BD09FA}" showPageBreaks="1" state="hidden">
      <selection activeCell="A2" sqref="A2"/>
      <pageMargins left="0.7" right="0.7" top="0.75" bottom="0.75" header="0.3" footer="0.3"/>
      <pageSetup paperSize="9" orientation="portrait" horizontalDpi="4294967293" verticalDpi="0" r:id="rId1"/>
    </customSheetView>
    <customSheetView guid="{53F3DFFE-EB8C-4D39-98E9-455D6F7EBB30}" state="hidden">
      <selection activeCell="A2" sqref="A2"/>
      <pageMargins left="0.7" right="0.7" top="0.75" bottom="0.75" header="0.3" footer="0.3"/>
      <pageSetup paperSize="9" orientation="portrait" horizontalDpi="4294967293" verticalDpi="0" r:id="rId2"/>
    </customSheetView>
    <customSheetView guid="{A302746B-BA98-48BE-9C62-CB1B6E938D4D}" state="hidden">
      <selection activeCell="A2" sqref="A2"/>
      <pageMargins left="0.7" right="0.7" top="0.75" bottom="0.75" header="0.3" footer="0.3"/>
      <pageSetup paperSize="9" orientation="portrait" horizontalDpi="4294967293" verticalDpi="0" r:id="rId3"/>
    </customSheetView>
  </customSheetViews>
  <pageMargins left="0.7" right="0.7" top="0.75" bottom="0.75" header="0.3" footer="0.3"/>
  <pageSetup paperSize="9" orientation="portrait" horizontalDpi="4294967293" r:id="rId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B2785F94-002E-4A39-B1EF-780055BD09FA}" showPageBreaks="1" state="hidden">
      <pageMargins left="0.7" right="0.7" top="0.75" bottom="0.75" header="0.3" footer="0.3"/>
      <pageSetup paperSize="9" orientation="portrait" horizontalDpi="4294967293" verticalDpi="0" r:id="rId1"/>
    </customSheetView>
    <customSheetView guid="{53F3DFFE-EB8C-4D39-98E9-455D6F7EBB30}" state="hidden">
      <pageMargins left="0.7" right="0.7" top="0.75" bottom="0.75" header="0.3" footer="0.3"/>
      <pageSetup paperSize="9" orientation="portrait" horizontalDpi="4294967293" verticalDpi="0" r:id="rId2"/>
    </customSheetView>
    <customSheetView guid="{A302746B-BA98-48BE-9C62-CB1B6E938D4D}" state="hidden">
      <pageMargins left="0.7" right="0.7" top="0.75" bottom="0.75" header="0.3" footer="0.3"/>
      <pageSetup paperSize="9" orientation="portrait" horizontalDpi="4294967293" verticalDpi="0" r:id="rId3"/>
    </customSheetView>
  </customSheetViews>
  <pageMargins left="0.7" right="0.7" top="0.75" bottom="0.75" header="0.3" footer="0.3"/>
  <pageSetup paperSize="9" orientation="portrait" horizontalDpi="4294967293"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customSheetViews>
    <customSheetView guid="{B2785F94-002E-4A39-B1EF-780055BD09FA}" showPageBreaks="1" state="hidden">
      <selection activeCell="K19" sqref="K19"/>
      <pageMargins left="0.7" right="0.7" top="0.75" bottom="0.75" header="0.3" footer="0.3"/>
      <pageSetup paperSize="9" orientation="portrait" horizontalDpi="4294967293" verticalDpi="0" r:id="rId1"/>
    </customSheetView>
    <customSheetView guid="{53F3DFFE-EB8C-4D39-98E9-455D6F7EBB30}" state="hidden">
      <selection activeCell="K19" sqref="K19"/>
      <pageMargins left="0.7" right="0.7" top="0.75" bottom="0.75" header="0.3" footer="0.3"/>
      <pageSetup paperSize="9" orientation="portrait" horizontalDpi="4294967293" verticalDpi="0" r:id="rId2"/>
    </customSheetView>
    <customSheetView guid="{A302746B-BA98-48BE-9C62-CB1B6E938D4D}" state="hidden">
      <selection activeCell="K19" sqref="K19"/>
      <pageMargins left="0.7" right="0.7" top="0.75" bottom="0.75" header="0.3" footer="0.3"/>
      <pageSetup paperSize="9" orientation="portrait" horizontalDpi="4294967293" verticalDpi="0" r:id="rId3"/>
    </customSheetView>
  </customSheetViews>
  <pageMargins left="0.7" right="0.7" top="0.75" bottom="0.75" header="0.3" footer="0.3"/>
  <pageSetup paperSize="9" orientation="portrait" horizontalDpi="4294967293" r:id="rId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customSheetViews>
    <customSheetView guid="{B2785F94-002E-4A39-B1EF-780055BD09FA}" showPageBreaks="1" state="hidden">
      <selection activeCell="K19" sqref="K19"/>
      <pageMargins left="0.7" right="0.7" top="0.75" bottom="0.75" header="0.3" footer="0.3"/>
      <pageSetup paperSize="9" orientation="portrait" horizontalDpi="4294967293" verticalDpi="0" r:id="rId1"/>
    </customSheetView>
    <customSheetView guid="{53F3DFFE-EB8C-4D39-98E9-455D6F7EBB30}" state="hidden">
      <selection activeCell="K19" sqref="K19"/>
      <pageMargins left="0.7" right="0.7" top="0.75" bottom="0.75" header="0.3" footer="0.3"/>
      <pageSetup paperSize="9" orientation="portrait" horizontalDpi="4294967293" verticalDpi="0" r:id="rId2"/>
    </customSheetView>
    <customSheetView guid="{A302746B-BA98-48BE-9C62-CB1B6E938D4D}" state="hidden">
      <selection activeCell="K19" sqref="K19"/>
      <pageMargins left="0.7" right="0.7" top="0.75" bottom="0.75" header="0.3" footer="0.3"/>
      <pageSetup paperSize="9" orientation="portrait" horizontalDpi="4294967293" verticalDpi="0" r:id="rId3"/>
    </customSheetView>
  </customSheetViews>
  <pageMargins left="0.7" right="0.7" top="0.75" bottom="0.75" header="0.3" footer="0.3"/>
  <pageSetup paperSize="9" orientation="portrait" horizontalDpi="4294967293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4" tint="0.39997558519241921"/>
  </sheetPr>
  <dimension ref="A1:K270"/>
  <sheetViews>
    <sheetView view="pageBreakPreview" topLeftCell="D46" zoomScale="55" zoomScaleNormal="87" zoomScaleSheetLayoutView="55" workbookViewId="0">
      <selection activeCell="C165" sqref="C165"/>
    </sheetView>
  </sheetViews>
  <sheetFormatPr defaultColWidth="9.140625" defaultRowHeight="16.5" x14ac:dyDescent="0.3"/>
  <cols>
    <col min="1" max="1" width="4.7109375" style="4" customWidth="1"/>
    <col min="2" max="2" width="3.5703125" style="105" customWidth="1"/>
    <col min="3" max="3" width="39.140625" style="4" customWidth="1"/>
    <col min="4" max="4" width="48" style="4" customWidth="1"/>
    <col min="5" max="5" width="18.28515625" style="30" customWidth="1"/>
    <col min="6" max="6" width="19.42578125" style="30" customWidth="1"/>
    <col min="7" max="7" width="7.7109375" style="4" customWidth="1"/>
    <col min="8" max="8" width="7.7109375" style="6" customWidth="1"/>
    <col min="9" max="10" width="7.7109375" style="4" customWidth="1"/>
    <col min="11" max="16384" width="9.140625" style="4"/>
  </cols>
  <sheetData>
    <row r="1" spans="1:11" ht="20.25" customHeight="1" x14ac:dyDescent="0.25">
      <c r="A1" s="824" t="s">
        <v>780</v>
      </c>
      <c r="B1" s="824"/>
      <c r="C1" s="824"/>
      <c r="D1" s="824"/>
      <c r="E1" s="824"/>
      <c r="F1" s="824"/>
      <c r="G1" s="824"/>
      <c r="H1" s="824"/>
      <c r="I1" s="824"/>
      <c r="J1" s="824"/>
      <c r="K1" s="5"/>
    </row>
    <row r="2" spans="1:11" ht="15" x14ac:dyDescent="0.25">
      <c r="A2" s="1"/>
      <c r="B2" s="106"/>
      <c r="C2" s="3"/>
      <c r="D2" s="3"/>
      <c r="E2" s="29"/>
      <c r="F2" s="29"/>
      <c r="G2" s="3"/>
      <c r="H2" s="8"/>
      <c r="I2" s="3"/>
      <c r="J2" s="3"/>
    </row>
    <row r="3" spans="1:11" ht="15" customHeight="1" x14ac:dyDescent="0.25">
      <c r="A3" s="406"/>
      <c r="B3" s="808" t="s">
        <v>1206</v>
      </c>
      <c r="C3" s="825"/>
      <c r="D3" s="832" t="s">
        <v>9</v>
      </c>
      <c r="E3" s="817" t="s">
        <v>1156</v>
      </c>
      <c r="F3" s="817" t="s">
        <v>1157</v>
      </c>
      <c r="G3" s="802" t="s">
        <v>143</v>
      </c>
      <c r="H3" s="803"/>
      <c r="I3" s="802" t="s">
        <v>144</v>
      </c>
      <c r="J3" s="803"/>
    </row>
    <row r="4" spans="1:11" ht="15" customHeight="1" x14ac:dyDescent="0.25">
      <c r="A4" s="407"/>
      <c r="B4" s="826"/>
      <c r="C4" s="827"/>
      <c r="D4" s="833"/>
      <c r="E4" s="818"/>
      <c r="F4" s="818"/>
      <c r="G4" s="804"/>
      <c r="H4" s="805"/>
      <c r="I4" s="804"/>
      <c r="J4" s="805"/>
    </row>
    <row r="5" spans="1:11" ht="15" customHeight="1" x14ac:dyDescent="0.25">
      <c r="A5" s="408" t="s">
        <v>5</v>
      </c>
      <c r="B5" s="826"/>
      <c r="C5" s="827"/>
      <c r="D5" s="397" t="s">
        <v>7</v>
      </c>
      <c r="E5" s="818"/>
      <c r="F5" s="818"/>
      <c r="G5" s="804"/>
      <c r="H5" s="805"/>
      <c r="I5" s="804"/>
      <c r="J5" s="805"/>
    </row>
    <row r="6" spans="1:11" ht="15" customHeight="1" x14ac:dyDescent="0.25">
      <c r="A6" s="409"/>
      <c r="B6" s="828"/>
      <c r="C6" s="829"/>
      <c r="D6" s="398"/>
      <c r="E6" s="819"/>
      <c r="F6" s="819"/>
      <c r="G6" s="830"/>
      <c r="H6" s="831"/>
      <c r="I6" s="830"/>
      <c r="J6" s="831"/>
    </row>
    <row r="7" spans="1:11" ht="15" customHeight="1" x14ac:dyDescent="0.3">
      <c r="A7" s="386"/>
      <c r="B7" s="806"/>
      <c r="C7" s="807"/>
      <c r="D7" s="386"/>
      <c r="E7" s="416"/>
      <c r="F7" s="416"/>
      <c r="G7" s="386" t="s">
        <v>1</v>
      </c>
      <c r="H7" s="386" t="s">
        <v>2</v>
      </c>
      <c r="I7" s="373" t="s">
        <v>1</v>
      </c>
      <c r="J7" s="410" t="s">
        <v>2</v>
      </c>
    </row>
    <row r="8" spans="1:11" s="5" customFormat="1" ht="15" customHeight="1" x14ac:dyDescent="0.25">
      <c r="A8" s="785" t="s">
        <v>927</v>
      </c>
      <c r="B8" s="786"/>
      <c r="C8" s="786"/>
      <c r="D8" s="786"/>
      <c r="E8" s="786"/>
      <c r="F8" s="786"/>
      <c r="G8" s="786"/>
      <c r="H8" s="786"/>
      <c r="I8" s="786"/>
      <c r="J8" s="787"/>
    </row>
    <row r="9" spans="1:11" s="5" customFormat="1" ht="15" customHeight="1" x14ac:dyDescent="0.3">
      <c r="A9" s="296"/>
      <c r="B9" s="340"/>
      <c r="C9" s="297"/>
      <c r="D9" s="297"/>
      <c r="E9" s="619"/>
      <c r="F9" s="619"/>
      <c r="G9" s="298"/>
      <c r="H9" s="298"/>
      <c r="I9" s="298"/>
      <c r="J9" s="298"/>
      <c r="K9" s="11">
        <f>SUM(G9:J9)</f>
        <v>0</v>
      </c>
    </row>
    <row r="10" spans="1:11" s="5" customFormat="1" ht="15" customHeight="1" x14ac:dyDescent="0.3">
      <c r="A10" s="790" t="s">
        <v>926</v>
      </c>
      <c r="B10" s="791"/>
      <c r="C10" s="791"/>
      <c r="D10" s="792"/>
      <c r="E10" s="643"/>
      <c r="F10" s="644"/>
      <c r="G10" s="308">
        <f>SUM(G9)</f>
        <v>0</v>
      </c>
      <c r="H10" s="308">
        <f>SUM(H9)</f>
        <v>0</v>
      </c>
      <c r="I10" s="308">
        <f>I9</f>
        <v>0</v>
      </c>
      <c r="J10" s="308">
        <f>J9</f>
        <v>0</v>
      </c>
    </row>
    <row r="11" spans="1:11" s="11" customFormat="1" ht="14.1" customHeight="1" x14ac:dyDescent="0.25">
      <c r="A11" s="340" t="s">
        <v>935</v>
      </c>
      <c r="B11" s="352"/>
      <c r="C11" s="352"/>
      <c r="D11" s="352"/>
      <c r="E11" s="634"/>
      <c r="F11" s="634"/>
      <c r="G11" s="779">
        <f>SUM(A9)</f>
        <v>0</v>
      </c>
      <c r="H11" s="780"/>
      <c r="I11" s="780"/>
      <c r="J11" s="781"/>
    </row>
    <row r="12" spans="1:11" s="5" customFormat="1" ht="15" customHeight="1" x14ac:dyDescent="0.25">
      <c r="A12" s="785" t="s">
        <v>928</v>
      </c>
      <c r="B12" s="786"/>
      <c r="C12" s="786"/>
      <c r="D12" s="786"/>
      <c r="E12" s="786"/>
      <c r="F12" s="786"/>
      <c r="G12" s="786"/>
      <c r="H12" s="786"/>
      <c r="I12" s="786"/>
      <c r="J12" s="787"/>
    </row>
    <row r="13" spans="1:11" s="11" customFormat="1" ht="15" customHeight="1" x14ac:dyDescent="0.3">
      <c r="A13" s="76">
        <v>1</v>
      </c>
      <c r="B13" s="607" t="s">
        <v>140</v>
      </c>
      <c r="C13" s="33" t="s">
        <v>284</v>
      </c>
      <c r="D13" s="34" t="s">
        <v>365</v>
      </c>
      <c r="E13" s="34"/>
      <c r="F13" s="34"/>
      <c r="G13" s="300">
        <v>1053</v>
      </c>
      <c r="H13" s="97">
        <v>217</v>
      </c>
      <c r="I13" s="38" t="s">
        <v>3</v>
      </c>
      <c r="J13" s="36" t="s">
        <v>3</v>
      </c>
      <c r="K13" s="543">
        <f>SUM(G13:J13)</f>
        <v>1270</v>
      </c>
    </row>
    <row r="14" spans="1:11" s="11" customFormat="1" ht="15" customHeight="1" x14ac:dyDescent="0.3">
      <c r="A14" s="31">
        <v>2</v>
      </c>
      <c r="B14" s="607" t="s">
        <v>140</v>
      </c>
      <c r="C14" s="33" t="s">
        <v>1063</v>
      </c>
      <c r="D14" s="34" t="s">
        <v>1064</v>
      </c>
      <c r="E14" s="355"/>
      <c r="F14" s="355"/>
      <c r="G14" s="39">
        <v>1329</v>
      </c>
      <c r="H14" s="38">
        <v>14</v>
      </c>
      <c r="I14" s="40" t="s">
        <v>3</v>
      </c>
      <c r="J14" s="40" t="s">
        <v>3</v>
      </c>
      <c r="K14" s="11">
        <f>SUM(G14:J14)</f>
        <v>1343</v>
      </c>
    </row>
    <row r="15" spans="1:11" s="11" customFormat="1" ht="15" customHeight="1" x14ac:dyDescent="0.3">
      <c r="A15" s="627">
        <v>3</v>
      </c>
      <c r="B15" s="607" t="s">
        <v>140</v>
      </c>
      <c r="C15" s="33" t="s">
        <v>290</v>
      </c>
      <c r="D15" s="34" t="s">
        <v>510</v>
      </c>
      <c r="E15" s="356"/>
      <c r="F15" s="356"/>
      <c r="G15" s="35">
        <v>519</v>
      </c>
      <c r="H15" s="36">
        <v>6</v>
      </c>
      <c r="I15" s="37" t="s">
        <v>3</v>
      </c>
      <c r="J15" s="37" t="s">
        <v>3</v>
      </c>
      <c r="K15" s="11">
        <f t="shared" ref="K15:K21" si="0">SUM(G15:J15)</f>
        <v>525</v>
      </c>
    </row>
    <row r="16" spans="1:11" s="11" customFormat="1" ht="15" customHeight="1" x14ac:dyDescent="0.3">
      <c r="A16" s="31">
        <v>4</v>
      </c>
      <c r="B16" s="546" t="s">
        <v>140</v>
      </c>
      <c r="C16" s="33" t="s">
        <v>322</v>
      </c>
      <c r="D16" s="34" t="s">
        <v>390</v>
      </c>
      <c r="E16" s="355"/>
      <c r="F16" s="355"/>
      <c r="G16" s="39">
        <v>63</v>
      </c>
      <c r="H16" s="38">
        <v>9</v>
      </c>
      <c r="I16" s="40" t="s">
        <v>3</v>
      </c>
      <c r="J16" s="40" t="s">
        <v>3</v>
      </c>
      <c r="K16" s="11">
        <f t="shared" si="0"/>
        <v>72</v>
      </c>
    </row>
    <row r="17" spans="1:11" s="11" customFormat="1" ht="15" customHeight="1" x14ac:dyDescent="0.3">
      <c r="A17" s="735">
        <v>5</v>
      </c>
      <c r="B17" s="546" t="s">
        <v>140</v>
      </c>
      <c r="C17" s="33" t="s">
        <v>287</v>
      </c>
      <c r="D17" s="34" t="s">
        <v>1228</v>
      </c>
      <c r="E17" s="625"/>
      <c r="F17" s="625"/>
      <c r="G17" s="35">
        <f>2343-11</f>
        <v>2332</v>
      </c>
      <c r="H17" s="38">
        <v>11</v>
      </c>
      <c r="I17" s="37" t="s">
        <v>3</v>
      </c>
      <c r="J17" s="37" t="s">
        <v>3</v>
      </c>
      <c r="K17" s="11">
        <f t="shared" si="0"/>
        <v>2343</v>
      </c>
    </row>
    <row r="18" spans="1:11" s="11" customFormat="1" ht="15" customHeight="1" x14ac:dyDescent="0.3">
      <c r="A18" s="31">
        <v>6</v>
      </c>
      <c r="B18" s="607" t="s">
        <v>140</v>
      </c>
      <c r="C18" s="33" t="s">
        <v>287</v>
      </c>
      <c r="D18" s="34" t="s">
        <v>1227</v>
      </c>
      <c r="E18" s="625"/>
      <c r="F18" s="625"/>
      <c r="G18" s="35">
        <v>825</v>
      </c>
      <c r="H18" s="38">
        <v>14</v>
      </c>
      <c r="I18" s="37"/>
      <c r="J18" s="37"/>
    </row>
    <row r="19" spans="1:11" s="11" customFormat="1" ht="15" customHeight="1" x14ac:dyDescent="0.3">
      <c r="A19" s="735">
        <v>7</v>
      </c>
      <c r="B19" s="546" t="s">
        <v>140</v>
      </c>
      <c r="C19" s="33" t="s">
        <v>822</v>
      </c>
      <c r="D19" s="34" t="s">
        <v>1123</v>
      </c>
      <c r="E19" s="356"/>
      <c r="F19" s="356"/>
      <c r="G19" s="39">
        <v>839</v>
      </c>
      <c r="H19" s="38">
        <v>16</v>
      </c>
      <c r="I19" s="40" t="s">
        <v>3</v>
      </c>
      <c r="J19" s="40" t="s">
        <v>3</v>
      </c>
      <c r="K19" s="11">
        <f t="shared" si="0"/>
        <v>855</v>
      </c>
    </row>
    <row r="20" spans="1:11" s="11" customFormat="1" ht="15" customHeight="1" x14ac:dyDescent="0.3">
      <c r="A20" s="31">
        <v>8</v>
      </c>
      <c r="B20" s="546" t="s">
        <v>140</v>
      </c>
      <c r="C20" s="295" t="s">
        <v>286</v>
      </c>
      <c r="D20" s="95" t="s">
        <v>366</v>
      </c>
      <c r="E20" s="625"/>
      <c r="F20" s="625"/>
      <c r="G20" s="300">
        <v>801</v>
      </c>
      <c r="H20" s="96">
        <v>38</v>
      </c>
      <c r="I20" s="97" t="s">
        <v>3</v>
      </c>
      <c r="J20" s="97" t="s">
        <v>3</v>
      </c>
      <c r="K20" s="11">
        <f t="shared" si="0"/>
        <v>839</v>
      </c>
    </row>
    <row r="21" spans="1:11" s="11" customFormat="1" ht="15" customHeight="1" x14ac:dyDescent="0.3">
      <c r="A21" s="735">
        <v>9</v>
      </c>
      <c r="B21" s="607" t="s">
        <v>140</v>
      </c>
      <c r="C21" s="295" t="s">
        <v>559</v>
      </c>
      <c r="D21" s="95" t="s">
        <v>1124</v>
      </c>
      <c r="E21" s="513"/>
      <c r="F21" s="513"/>
      <c r="G21" s="300">
        <v>640</v>
      </c>
      <c r="H21" s="96">
        <v>15</v>
      </c>
      <c r="I21" s="97"/>
      <c r="J21" s="97"/>
      <c r="K21" s="11">
        <f t="shared" si="0"/>
        <v>655</v>
      </c>
    </row>
    <row r="22" spans="1:11" s="11" customFormat="1" ht="15" customHeight="1" x14ac:dyDescent="0.3">
      <c r="A22" s="790" t="s">
        <v>926</v>
      </c>
      <c r="B22" s="791"/>
      <c r="C22" s="791"/>
      <c r="D22" s="792"/>
      <c r="E22" s="643"/>
      <c r="F22" s="644"/>
      <c r="G22" s="292">
        <f>SUM(G13:G21)</f>
        <v>8401</v>
      </c>
      <c r="H22" s="292">
        <f>SUM(H13:H21)</f>
        <v>340</v>
      </c>
      <c r="I22" s="292">
        <f>SUM(I13:I21)</f>
        <v>0</v>
      </c>
      <c r="J22" s="292">
        <f>SUM(J13:J21)</f>
        <v>0</v>
      </c>
    </row>
    <row r="23" spans="1:11" s="11" customFormat="1" ht="14.1" customHeight="1" x14ac:dyDescent="0.3">
      <c r="A23" s="340" t="s">
        <v>935</v>
      </c>
      <c r="B23" s="352"/>
      <c r="C23" s="352"/>
      <c r="D23" s="352"/>
      <c r="E23" s="355"/>
      <c r="F23" s="355"/>
      <c r="G23" s="779">
        <f>SUM(A21)</f>
        <v>9</v>
      </c>
      <c r="H23" s="780"/>
      <c r="I23" s="780"/>
      <c r="J23" s="781"/>
    </row>
    <row r="24" spans="1:11" s="11" customFormat="1" ht="15" customHeight="1" x14ac:dyDescent="0.25">
      <c r="A24" s="785" t="s">
        <v>929</v>
      </c>
      <c r="B24" s="786"/>
      <c r="C24" s="786"/>
      <c r="D24" s="786"/>
      <c r="E24" s="786"/>
      <c r="F24" s="786"/>
      <c r="G24" s="786"/>
      <c r="H24" s="786"/>
      <c r="I24" s="786"/>
      <c r="J24" s="787"/>
    </row>
    <row r="25" spans="1:11" s="11" customFormat="1" ht="15" customHeight="1" x14ac:dyDescent="0.3">
      <c r="A25" s="76">
        <v>1</v>
      </c>
      <c r="B25" s="160" t="s">
        <v>140</v>
      </c>
      <c r="C25" s="295" t="s">
        <v>293</v>
      </c>
      <c r="D25" s="95" t="s">
        <v>368</v>
      </c>
      <c r="E25" s="687"/>
      <c r="F25" s="633"/>
      <c r="G25" s="300">
        <v>105</v>
      </c>
      <c r="H25" s="97">
        <v>37</v>
      </c>
      <c r="I25" s="263" t="s">
        <v>3</v>
      </c>
      <c r="J25" s="263" t="s">
        <v>3</v>
      </c>
      <c r="K25" s="543">
        <f>SUM(G25:J25)</f>
        <v>142</v>
      </c>
    </row>
    <row r="26" spans="1:11" s="11" customFormat="1" ht="15" customHeight="1" x14ac:dyDescent="0.3">
      <c r="A26" s="302"/>
      <c r="B26" s="305"/>
      <c r="C26" s="306"/>
      <c r="D26" s="303"/>
      <c r="E26" s="687"/>
      <c r="F26" s="633"/>
      <c r="G26" s="301"/>
      <c r="H26" s="304"/>
      <c r="I26" s="304"/>
      <c r="J26" s="304"/>
      <c r="K26" s="543">
        <f>SUM(G26:J26)</f>
        <v>0</v>
      </c>
    </row>
    <row r="27" spans="1:11" s="11" customFormat="1" ht="15" customHeight="1" x14ac:dyDescent="0.3">
      <c r="A27" s="790" t="s">
        <v>926</v>
      </c>
      <c r="B27" s="791"/>
      <c r="C27" s="791"/>
      <c r="D27" s="792"/>
      <c r="E27" s="637"/>
      <c r="F27" s="637"/>
      <c r="G27" s="292">
        <f>SUM(G25:G26)</f>
        <v>105</v>
      </c>
      <c r="H27" s="280">
        <f>SUM(H25:H26)</f>
        <v>37</v>
      </c>
      <c r="I27" s="315">
        <f>SUM(I25:I26)</f>
        <v>0</v>
      </c>
      <c r="J27" s="315">
        <f>SUM(J25:J26)</f>
        <v>0</v>
      </c>
    </row>
    <row r="28" spans="1:11" s="11" customFormat="1" ht="14.1" customHeight="1" x14ac:dyDescent="0.25">
      <c r="A28" s="340" t="s">
        <v>935</v>
      </c>
      <c r="B28" s="352"/>
      <c r="C28" s="352"/>
      <c r="D28" s="352"/>
      <c r="E28" s="282"/>
      <c r="F28" s="282"/>
      <c r="G28" s="779">
        <f>SUM(A25)</f>
        <v>1</v>
      </c>
      <c r="H28" s="780"/>
      <c r="I28" s="780"/>
      <c r="J28" s="781"/>
    </row>
    <row r="29" spans="1:11" s="11" customFormat="1" ht="15" customHeight="1" x14ac:dyDescent="0.25">
      <c r="A29" s="785" t="s">
        <v>930</v>
      </c>
      <c r="B29" s="786"/>
      <c r="C29" s="786"/>
      <c r="D29" s="786"/>
      <c r="E29" s="786"/>
      <c r="F29" s="786"/>
      <c r="G29" s="786"/>
      <c r="H29" s="786"/>
      <c r="I29" s="786"/>
      <c r="J29" s="787"/>
    </row>
    <row r="30" spans="1:11" s="11" customFormat="1" ht="15" customHeight="1" x14ac:dyDescent="0.3">
      <c r="A30" s="31">
        <v>1</v>
      </c>
      <c r="B30" s="103" t="s">
        <v>140</v>
      </c>
      <c r="C30" s="33" t="s">
        <v>967</v>
      </c>
      <c r="D30" s="34" t="s">
        <v>369</v>
      </c>
      <c r="E30" s="688"/>
      <c r="F30" s="665"/>
      <c r="G30" s="35">
        <v>332</v>
      </c>
      <c r="H30" s="38">
        <v>22</v>
      </c>
      <c r="I30" s="37" t="s">
        <v>3</v>
      </c>
      <c r="J30" s="37" t="s">
        <v>3</v>
      </c>
      <c r="K30" s="543">
        <f>SUM(G30:J30)</f>
        <v>354</v>
      </c>
    </row>
    <row r="31" spans="1:11" s="11" customFormat="1" ht="15" customHeight="1" x14ac:dyDescent="0.3">
      <c r="A31" s="31">
        <v>2</v>
      </c>
      <c r="B31" s="103" t="s">
        <v>140</v>
      </c>
      <c r="C31" s="33" t="s">
        <v>347</v>
      </c>
      <c r="D31" s="34" t="s">
        <v>371</v>
      </c>
      <c r="E31" s="689"/>
      <c r="F31" s="666"/>
      <c r="G31" s="39">
        <v>6</v>
      </c>
      <c r="H31" s="38" t="s">
        <v>3</v>
      </c>
      <c r="I31" s="40" t="s">
        <v>3</v>
      </c>
      <c r="J31" s="40" t="s">
        <v>3</v>
      </c>
      <c r="K31" s="543">
        <f t="shared" ref="K31:K34" si="1">SUM(G31:J31)</f>
        <v>6</v>
      </c>
    </row>
    <row r="32" spans="1:11" s="11" customFormat="1" ht="15" customHeight="1" x14ac:dyDescent="0.3">
      <c r="A32" s="31">
        <v>3</v>
      </c>
      <c r="B32" s="103" t="s">
        <v>140</v>
      </c>
      <c r="C32" s="33" t="s">
        <v>898</v>
      </c>
      <c r="D32" s="34" t="s">
        <v>371</v>
      </c>
      <c r="E32" s="34"/>
      <c r="F32" s="682"/>
      <c r="G32" s="39">
        <v>108</v>
      </c>
      <c r="H32" s="38">
        <v>11</v>
      </c>
      <c r="I32" s="40" t="s">
        <v>3</v>
      </c>
      <c r="J32" s="40" t="s">
        <v>3</v>
      </c>
      <c r="K32" s="543">
        <f t="shared" si="1"/>
        <v>119</v>
      </c>
    </row>
    <row r="33" spans="1:11" s="11" customFormat="1" ht="15" customHeight="1" x14ac:dyDescent="0.3">
      <c r="A33" s="31">
        <v>4</v>
      </c>
      <c r="B33" s="103" t="s">
        <v>140</v>
      </c>
      <c r="C33" s="33" t="s">
        <v>977</v>
      </c>
      <c r="D33" s="34" t="s">
        <v>978</v>
      </c>
      <c r="E33" s="690"/>
      <c r="F33" s="683"/>
      <c r="G33" s="39">
        <v>6</v>
      </c>
      <c r="H33" s="38" t="s">
        <v>3</v>
      </c>
      <c r="I33" s="40"/>
      <c r="J33" s="40"/>
      <c r="K33" s="543">
        <f t="shared" si="1"/>
        <v>6</v>
      </c>
    </row>
    <row r="34" spans="1:11" s="11" customFormat="1" ht="15" customHeight="1" x14ac:dyDescent="0.3">
      <c r="A34" s="31">
        <v>5</v>
      </c>
      <c r="B34" s="103" t="s">
        <v>140</v>
      </c>
      <c r="C34" s="33" t="s">
        <v>976</v>
      </c>
      <c r="D34" s="34" t="s">
        <v>978</v>
      </c>
      <c r="E34" s="286"/>
      <c r="F34" s="286"/>
      <c r="G34" s="39">
        <v>6</v>
      </c>
      <c r="H34" s="38" t="s">
        <v>3</v>
      </c>
      <c r="I34" s="40" t="s">
        <v>3</v>
      </c>
      <c r="J34" s="40" t="s">
        <v>3</v>
      </c>
      <c r="K34" s="543">
        <f t="shared" si="1"/>
        <v>6</v>
      </c>
    </row>
    <row r="35" spans="1:11" s="11" customFormat="1" ht="15" customHeight="1" x14ac:dyDescent="0.25">
      <c r="A35" s="790" t="s">
        <v>926</v>
      </c>
      <c r="B35" s="791"/>
      <c r="C35" s="791"/>
      <c r="D35" s="792"/>
      <c r="E35" s="637"/>
      <c r="F35" s="637"/>
      <c r="G35" s="292">
        <f>SUM(G30:G34)</f>
        <v>458</v>
      </c>
      <c r="H35" s="292">
        <f t="shared" ref="H35:J35" si="2">SUM(H30:H34)</f>
        <v>33</v>
      </c>
      <c r="I35" s="292">
        <f t="shared" si="2"/>
        <v>0</v>
      </c>
      <c r="J35" s="292">
        <f t="shared" si="2"/>
        <v>0</v>
      </c>
    </row>
    <row r="36" spans="1:11" s="11" customFormat="1" ht="14.1" customHeight="1" x14ac:dyDescent="0.25">
      <c r="A36" s="340" t="s">
        <v>935</v>
      </c>
      <c r="B36" s="352"/>
      <c r="C36" s="352"/>
      <c r="D36" s="352"/>
      <c r="E36" s="633"/>
      <c r="F36" s="633"/>
      <c r="G36" s="779">
        <f>SUM(A34)</f>
        <v>5</v>
      </c>
      <c r="H36" s="780"/>
      <c r="I36" s="780"/>
      <c r="J36" s="781"/>
    </row>
    <row r="37" spans="1:11" s="11" customFormat="1" ht="15" customHeight="1" x14ac:dyDescent="0.25">
      <c r="A37" s="785" t="s">
        <v>931</v>
      </c>
      <c r="B37" s="786"/>
      <c r="C37" s="786"/>
      <c r="D37" s="786"/>
      <c r="E37" s="786"/>
      <c r="F37" s="786"/>
      <c r="G37" s="786"/>
      <c r="H37" s="786"/>
      <c r="I37" s="786"/>
      <c r="J37" s="787"/>
    </row>
    <row r="38" spans="1:11" s="11" customFormat="1" ht="15" customHeight="1" x14ac:dyDescent="0.3">
      <c r="A38" s="31">
        <v>1</v>
      </c>
      <c r="B38" s="77" t="s">
        <v>149</v>
      </c>
      <c r="C38" s="33" t="s">
        <v>850</v>
      </c>
      <c r="D38" s="34" t="s">
        <v>852</v>
      </c>
      <c r="E38" s="284"/>
      <c r="F38" s="684"/>
      <c r="G38" s="43">
        <v>13</v>
      </c>
      <c r="H38" s="42" t="s">
        <v>3</v>
      </c>
      <c r="I38" s="93" t="s">
        <v>3</v>
      </c>
      <c r="J38" s="93" t="s">
        <v>3</v>
      </c>
      <c r="K38" s="543">
        <f>SUM(G38:J38)</f>
        <v>13</v>
      </c>
    </row>
    <row r="39" spans="1:11" s="11" customFormat="1" ht="15" customHeight="1" x14ac:dyDescent="0.3">
      <c r="A39" s="31">
        <v>2</v>
      </c>
      <c r="B39" s="103" t="s">
        <v>142</v>
      </c>
      <c r="C39" s="33" t="s">
        <v>350</v>
      </c>
      <c r="D39" s="34" t="s">
        <v>371</v>
      </c>
      <c r="E39" s="359"/>
      <c r="F39" s="685"/>
      <c r="G39" s="35">
        <v>33</v>
      </c>
      <c r="H39" s="38">
        <v>1</v>
      </c>
      <c r="I39" s="36" t="s">
        <v>3</v>
      </c>
      <c r="J39" s="36" t="s">
        <v>3</v>
      </c>
      <c r="K39" s="543">
        <f t="shared" ref="K39:K49" si="3">SUM(G39:J39)</f>
        <v>34</v>
      </c>
    </row>
    <row r="40" spans="1:11" s="11" customFormat="1" ht="15" customHeight="1" x14ac:dyDescent="0.3">
      <c r="A40" s="31">
        <v>3</v>
      </c>
      <c r="B40" s="77" t="s">
        <v>149</v>
      </c>
      <c r="C40" s="33" t="s">
        <v>534</v>
      </c>
      <c r="D40" s="34" t="s">
        <v>403</v>
      </c>
      <c r="E40" s="691"/>
      <c r="F40" s="667"/>
      <c r="G40" s="39">
        <v>25</v>
      </c>
      <c r="H40" s="38">
        <v>5</v>
      </c>
      <c r="I40" s="40" t="s">
        <v>3</v>
      </c>
      <c r="J40" s="40" t="s">
        <v>3</v>
      </c>
      <c r="K40" s="543">
        <f t="shared" si="3"/>
        <v>30</v>
      </c>
    </row>
    <row r="41" spans="1:11" s="11" customFormat="1" ht="15" customHeight="1" x14ac:dyDescent="0.3">
      <c r="A41" s="31">
        <v>4</v>
      </c>
      <c r="B41" s="103" t="s">
        <v>140</v>
      </c>
      <c r="C41" s="33" t="s">
        <v>886</v>
      </c>
      <c r="D41" s="34" t="s">
        <v>852</v>
      </c>
      <c r="E41" s="689"/>
      <c r="F41" s="666"/>
      <c r="G41" s="39">
        <v>58</v>
      </c>
      <c r="H41" s="38" t="s">
        <v>3</v>
      </c>
      <c r="I41" s="37" t="s">
        <v>3</v>
      </c>
      <c r="J41" s="37" t="s">
        <v>3</v>
      </c>
      <c r="K41" s="543">
        <f t="shared" si="3"/>
        <v>58</v>
      </c>
    </row>
    <row r="42" spans="1:11" s="11" customFormat="1" ht="15" customHeight="1" x14ac:dyDescent="0.3">
      <c r="A42" s="31">
        <v>5</v>
      </c>
      <c r="B42" s="103" t="s">
        <v>140</v>
      </c>
      <c r="C42" s="33" t="s">
        <v>851</v>
      </c>
      <c r="D42" s="34" t="s">
        <v>852</v>
      </c>
      <c r="E42" s="51"/>
      <c r="F42" s="668"/>
      <c r="G42" s="589">
        <v>13</v>
      </c>
      <c r="H42" s="42" t="s">
        <v>3</v>
      </c>
      <c r="I42" s="93" t="s">
        <v>3</v>
      </c>
      <c r="J42" s="93" t="s">
        <v>3</v>
      </c>
      <c r="K42" s="543">
        <f t="shared" si="3"/>
        <v>13</v>
      </c>
    </row>
    <row r="43" spans="1:11" s="11" customFormat="1" ht="15" customHeight="1" x14ac:dyDescent="0.3">
      <c r="A43" s="31">
        <v>6</v>
      </c>
      <c r="B43" s="103" t="s">
        <v>140</v>
      </c>
      <c r="C43" s="33" t="s">
        <v>332</v>
      </c>
      <c r="D43" s="34" t="s">
        <v>483</v>
      </c>
      <c r="E43" s="692"/>
      <c r="F43" s="686"/>
      <c r="G43" s="35">
        <v>300</v>
      </c>
      <c r="H43" s="38">
        <v>4</v>
      </c>
      <c r="I43" s="37" t="s">
        <v>3</v>
      </c>
      <c r="J43" s="37" t="s">
        <v>3</v>
      </c>
      <c r="K43" s="543">
        <f t="shared" si="3"/>
        <v>304</v>
      </c>
    </row>
    <row r="44" spans="1:11" s="11" customFormat="1" ht="15" customHeight="1" x14ac:dyDescent="0.3">
      <c r="A44" s="31">
        <v>7</v>
      </c>
      <c r="B44" s="294" t="s">
        <v>149</v>
      </c>
      <c r="C44" s="295" t="s">
        <v>337</v>
      </c>
      <c r="D44" s="34" t="s">
        <v>403</v>
      </c>
      <c r="E44" s="55"/>
      <c r="F44" s="670"/>
      <c r="G44" s="35">
        <v>147</v>
      </c>
      <c r="H44" s="36">
        <v>3</v>
      </c>
      <c r="I44" s="37" t="s">
        <v>3</v>
      </c>
      <c r="J44" s="37" t="s">
        <v>3</v>
      </c>
      <c r="K44" s="543">
        <f t="shared" si="3"/>
        <v>150</v>
      </c>
    </row>
    <row r="45" spans="1:11" s="11" customFormat="1" ht="15" customHeight="1" x14ac:dyDescent="0.3">
      <c r="A45" s="31">
        <v>8</v>
      </c>
      <c r="B45" s="607" t="s">
        <v>140</v>
      </c>
      <c r="C45" s="33" t="s">
        <v>553</v>
      </c>
      <c r="D45" s="34" t="s">
        <v>545</v>
      </c>
      <c r="E45" s="182"/>
      <c r="F45" s="660"/>
      <c r="G45" s="39">
        <v>46</v>
      </c>
      <c r="H45" s="38">
        <v>4</v>
      </c>
      <c r="I45" s="40" t="s">
        <v>3</v>
      </c>
      <c r="J45" s="40" t="s">
        <v>3</v>
      </c>
      <c r="K45" s="543"/>
    </row>
    <row r="46" spans="1:11" s="11" customFormat="1" ht="15" customHeight="1" x14ac:dyDescent="0.3">
      <c r="A46" s="31">
        <v>9</v>
      </c>
      <c r="B46" s="294" t="s">
        <v>149</v>
      </c>
      <c r="C46" s="33" t="s">
        <v>553</v>
      </c>
      <c r="D46" s="34" t="s">
        <v>483</v>
      </c>
      <c r="E46" s="182"/>
      <c r="F46" s="660"/>
      <c r="G46" s="43">
        <v>32</v>
      </c>
      <c r="H46" s="42">
        <v>2</v>
      </c>
      <c r="I46" s="37" t="s">
        <v>3</v>
      </c>
      <c r="J46" s="37" t="s">
        <v>3</v>
      </c>
      <c r="K46" s="543"/>
    </row>
    <row r="47" spans="1:11" s="11" customFormat="1" ht="15" customHeight="1" x14ac:dyDescent="0.3">
      <c r="A47" s="31">
        <v>10</v>
      </c>
      <c r="B47" s="103" t="s">
        <v>140</v>
      </c>
      <c r="C47" s="33" t="s">
        <v>292</v>
      </c>
      <c r="D47" s="34" t="s">
        <v>483</v>
      </c>
      <c r="E47" s="55"/>
      <c r="F47" s="670"/>
      <c r="G47" s="35">
        <v>44</v>
      </c>
      <c r="H47" s="38" t="s">
        <v>3</v>
      </c>
      <c r="I47" s="37" t="s">
        <v>3</v>
      </c>
      <c r="J47" s="37" t="s">
        <v>3</v>
      </c>
      <c r="K47" s="543">
        <f t="shared" si="3"/>
        <v>44</v>
      </c>
    </row>
    <row r="48" spans="1:11" s="11" customFormat="1" ht="15" customHeight="1" x14ac:dyDescent="0.3">
      <c r="A48" s="31">
        <v>11</v>
      </c>
      <c r="B48" s="103" t="s">
        <v>140</v>
      </c>
      <c r="C48" s="33" t="s">
        <v>849</v>
      </c>
      <c r="D48" s="34" t="s">
        <v>852</v>
      </c>
      <c r="E48" s="55"/>
      <c r="F48" s="670"/>
      <c r="G48" s="43">
        <v>80</v>
      </c>
      <c r="H48" s="42">
        <v>1</v>
      </c>
      <c r="I48" s="93" t="s">
        <v>3</v>
      </c>
      <c r="J48" s="93" t="s">
        <v>3</v>
      </c>
      <c r="K48" s="543">
        <f t="shared" si="3"/>
        <v>81</v>
      </c>
    </row>
    <row r="49" spans="1:11" s="11" customFormat="1" ht="15" customHeight="1" x14ac:dyDescent="0.3">
      <c r="A49" s="31">
        <v>12</v>
      </c>
      <c r="B49" s="103" t="s">
        <v>140</v>
      </c>
      <c r="C49" s="33" t="s">
        <v>440</v>
      </c>
      <c r="D49" s="34" t="s">
        <v>411</v>
      </c>
      <c r="E49" s="513"/>
      <c r="F49" s="513"/>
      <c r="G49" s="44">
        <v>31</v>
      </c>
      <c r="H49" s="45" t="s">
        <v>3</v>
      </c>
      <c r="I49" s="46" t="s">
        <v>3</v>
      </c>
      <c r="J49" s="46" t="s">
        <v>3</v>
      </c>
      <c r="K49" s="543">
        <f t="shared" si="3"/>
        <v>31</v>
      </c>
    </row>
    <row r="50" spans="1:11" s="11" customFormat="1" ht="15" customHeight="1" x14ac:dyDescent="0.3">
      <c r="A50" s="790" t="s">
        <v>926</v>
      </c>
      <c r="B50" s="791"/>
      <c r="C50" s="791"/>
      <c r="D50" s="792"/>
      <c r="E50" s="643"/>
      <c r="F50" s="644"/>
      <c r="G50" s="292">
        <f>SUM(G38:G49)</f>
        <v>822</v>
      </c>
      <c r="H50" s="292">
        <f>SUM(H38:H49)</f>
        <v>20</v>
      </c>
      <c r="I50" s="292">
        <f t="shared" ref="I50:J50" si="4">SUM(I38:I49)</f>
        <v>0</v>
      </c>
      <c r="J50" s="292">
        <f t="shared" si="4"/>
        <v>0</v>
      </c>
    </row>
    <row r="51" spans="1:11" s="11" customFormat="1" ht="14.1" customHeight="1" x14ac:dyDescent="0.3">
      <c r="A51" s="340" t="s">
        <v>935</v>
      </c>
      <c r="B51" s="352"/>
      <c r="C51" s="352"/>
      <c r="D51" s="352"/>
      <c r="E51" s="355"/>
      <c r="F51" s="355"/>
      <c r="G51" s="779">
        <f>SUM(A49)</f>
        <v>12</v>
      </c>
      <c r="H51" s="780"/>
      <c r="I51" s="780"/>
      <c r="J51" s="781"/>
    </row>
    <row r="52" spans="1:11" s="11" customFormat="1" ht="15" customHeight="1" x14ac:dyDescent="0.25">
      <c r="A52" s="785" t="s">
        <v>932</v>
      </c>
      <c r="B52" s="786"/>
      <c r="C52" s="786"/>
      <c r="D52" s="786"/>
      <c r="E52" s="786"/>
      <c r="F52" s="786"/>
      <c r="G52" s="786"/>
      <c r="H52" s="786"/>
      <c r="I52" s="786"/>
      <c r="J52" s="787"/>
    </row>
    <row r="53" spans="1:11" s="11" customFormat="1" ht="15" customHeight="1" x14ac:dyDescent="0.3">
      <c r="A53" s="796">
        <v>1</v>
      </c>
      <c r="B53" s="103" t="s">
        <v>140</v>
      </c>
      <c r="C53" s="33" t="s">
        <v>189</v>
      </c>
      <c r="D53" s="34" t="s">
        <v>417</v>
      </c>
      <c r="E53" s="356"/>
      <c r="F53" s="356"/>
      <c r="G53" s="39">
        <v>7</v>
      </c>
      <c r="H53" s="38">
        <v>4</v>
      </c>
      <c r="I53" s="40" t="s">
        <v>3</v>
      </c>
      <c r="J53" s="40" t="s">
        <v>3</v>
      </c>
      <c r="K53" s="543">
        <f t="shared" ref="K53:K72" si="5">SUM(G53:J53)</f>
        <v>11</v>
      </c>
    </row>
    <row r="54" spans="1:11" s="98" customFormat="1" ht="15" customHeight="1" x14ac:dyDescent="0.3">
      <c r="A54" s="797"/>
      <c r="B54" s="103" t="s">
        <v>140</v>
      </c>
      <c r="C54" s="33" t="s">
        <v>189</v>
      </c>
      <c r="D54" s="34" t="s">
        <v>418</v>
      </c>
      <c r="E54" s="356"/>
      <c r="F54" s="55"/>
      <c r="G54" s="41">
        <v>4</v>
      </c>
      <c r="H54" s="38">
        <v>3</v>
      </c>
      <c r="I54" s="40" t="s">
        <v>3</v>
      </c>
      <c r="J54" s="40" t="s">
        <v>3</v>
      </c>
      <c r="K54" s="543">
        <f t="shared" si="5"/>
        <v>7</v>
      </c>
    </row>
    <row r="55" spans="1:11" s="11" customFormat="1" ht="15" customHeight="1" x14ac:dyDescent="0.3">
      <c r="A55" s="797"/>
      <c r="B55" s="103" t="s">
        <v>140</v>
      </c>
      <c r="C55" s="33" t="s">
        <v>189</v>
      </c>
      <c r="D55" s="34" t="s">
        <v>419</v>
      </c>
      <c r="E55" s="356"/>
      <c r="F55" s="55"/>
      <c r="G55" s="41">
        <v>3</v>
      </c>
      <c r="H55" s="38">
        <v>3</v>
      </c>
      <c r="I55" s="37" t="s">
        <v>3</v>
      </c>
      <c r="J55" s="37" t="s">
        <v>3</v>
      </c>
      <c r="K55" s="543">
        <f t="shared" si="5"/>
        <v>6</v>
      </c>
    </row>
    <row r="56" spans="1:11" s="11" customFormat="1" ht="15" customHeight="1" x14ac:dyDescent="0.3">
      <c r="A56" s="797"/>
      <c r="B56" s="103" t="s">
        <v>140</v>
      </c>
      <c r="C56" s="33" t="s">
        <v>189</v>
      </c>
      <c r="D56" s="34" t="s">
        <v>420</v>
      </c>
      <c r="E56" s="356"/>
      <c r="F56" s="55"/>
      <c r="G56" s="41">
        <v>4</v>
      </c>
      <c r="H56" s="38">
        <v>3</v>
      </c>
      <c r="I56" s="40" t="s">
        <v>3</v>
      </c>
      <c r="J56" s="40" t="s">
        <v>3</v>
      </c>
      <c r="K56" s="543">
        <f t="shared" si="5"/>
        <v>7</v>
      </c>
    </row>
    <row r="57" spans="1:11" s="11" customFormat="1" ht="15" customHeight="1" x14ac:dyDescent="0.3">
      <c r="A57" s="797"/>
      <c r="B57" s="103" t="s">
        <v>140</v>
      </c>
      <c r="C57" s="33" t="s">
        <v>189</v>
      </c>
      <c r="D57" s="34" t="s">
        <v>421</v>
      </c>
      <c r="E57" s="356"/>
      <c r="F57" s="55"/>
      <c r="G57" s="41">
        <v>3</v>
      </c>
      <c r="H57" s="38">
        <v>4</v>
      </c>
      <c r="I57" s="40" t="s">
        <v>3</v>
      </c>
      <c r="J57" s="40" t="s">
        <v>3</v>
      </c>
      <c r="K57" s="543">
        <f t="shared" si="5"/>
        <v>7</v>
      </c>
    </row>
    <row r="58" spans="1:11" s="11" customFormat="1" ht="15" customHeight="1" x14ac:dyDescent="0.3">
      <c r="A58" s="797"/>
      <c r="B58" s="103" t="s">
        <v>140</v>
      </c>
      <c r="C58" s="33" t="s">
        <v>189</v>
      </c>
      <c r="D58" s="34" t="s">
        <v>523</v>
      </c>
      <c r="E58" s="356"/>
      <c r="F58" s="356"/>
      <c r="G58" s="39">
        <v>2</v>
      </c>
      <c r="H58" s="38">
        <v>3</v>
      </c>
      <c r="I58" s="37" t="s">
        <v>3</v>
      </c>
      <c r="J58" s="37" t="s">
        <v>3</v>
      </c>
      <c r="K58" s="543">
        <f t="shared" si="5"/>
        <v>5</v>
      </c>
    </row>
    <row r="59" spans="1:11" s="11" customFormat="1" ht="15" customHeight="1" x14ac:dyDescent="0.3">
      <c r="A59" s="797"/>
      <c r="B59" s="103" t="s">
        <v>140</v>
      </c>
      <c r="C59" s="33" t="s">
        <v>189</v>
      </c>
      <c r="D59" s="34" t="s">
        <v>422</v>
      </c>
      <c r="E59" s="356"/>
      <c r="F59" s="356"/>
      <c r="G59" s="39">
        <v>4</v>
      </c>
      <c r="H59" s="38">
        <v>4</v>
      </c>
      <c r="I59" s="40" t="s">
        <v>3</v>
      </c>
      <c r="J59" s="40" t="s">
        <v>3</v>
      </c>
      <c r="K59" s="543">
        <f t="shared" si="5"/>
        <v>8</v>
      </c>
    </row>
    <row r="60" spans="1:11" s="11" customFormat="1" ht="15" customHeight="1" x14ac:dyDescent="0.3">
      <c r="A60" s="797"/>
      <c r="B60" s="607" t="s">
        <v>140</v>
      </c>
      <c r="C60" s="33" t="s">
        <v>189</v>
      </c>
      <c r="D60" s="34" t="s">
        <v>1155</v>
      </c>
      <c r="E60" s="356"/>
      <c r="F60" s="356"/>
      <c r="G60" s="39">
        <v>3</v>
      </c>
      <c r="H60" s="38">
        <v>3</v>
      </c>
      <c r="I60" s="40" t="s">
        <v>3</v>
      </c>
      <c r="J60" s="40" t="s">
        <v>3</v>
      </c>
      <c r="K60" s="543">
        <f t="shared" si="5"/>
        <v>6</v>
      </c>
    </row>
    <row r="61" spans="1:11" s="11" customFormat="1" ht="15" customHeight="1" x14ac:dyDescent="0.3">
      <c r="A61" s="797"/>
      <c r="B61" s="103" t="s">
        <v>140</v>
      </c>
      <c r="C61" s="33" t="s">
        <v>189</v>
      </c>
      <c r="D61" s="34" t="s">
        <v>423</v>
      </c>
      <c r="E61" s="356"/>
      <c r="F61" s="356"/>
      <c r="G61" s="39">
        <v>6</v>
      </c>
      <c r="H61" s="38">
        <v>3</v>
      </c>
      <c r="I61" s="40" t="s">
        <v>3</v>
      </c>
      <c r="J61" s="40" t="s">
        <v>3</v>
      </c>
      <c r="K61" s="543">
        <f t="shared" si="5"/>
        <v>9</v>
      </c>
    </row>
    <row r="62" spans="1:11" s="11" customFormat="1" ht="15" customHeight="1" x14ac:dyDescent="0.3">
      <c r="A62" s="797"/>
      <c r="B62" s="103" t="s">
        <v>140</v>
      </c>
      <c r="C62" s="33" t="s">
        <v>189</v>
      </c>
      <c r="D62" s="34" t="s">
        <v>424</v>
      </c>
      <c r="E62" s="356"/>
      <c r="F62" s="356"/>
      <c r="G62" s="39">
        <v>3</v>
      </c>
      <c r="H62" s="38">
        <v>3</v>
      </c>
      <c r="I62" s="37" t="s">
        <v>3</v>
      </c>
      <c r="J62" s="37" t="s">
        <v>3</v>
      </c>
      <c r="K62" s="543">
        <f t="shared" si="5"/>
        <v>6</v>
      </c>
    </row>
    <row r="63" spans="1:11" s="11" customFormat="1" ht="15" customHeight="1" x14ac:dyDescent="0.3">
      <c r="A63" s="797"/>
      <c r="B63" s="103" t="s">
        <v>140</v>
      </c>
      <c r="C63" s="33" t="s">
        <v>189</v>
      </c>
      <c r="D63" s="34" t="s">
        <v>524</v>
      </c>
      <c r="E63" s="356"/>
      <c r="F63" s="356"/>
      <c r="G63" s="39">
        <v>2</v>
      </c>
      <c r="H63" s="38">
        <v>4</v>
      </c>
      <c r="I63" s="40" t="s">
        <v>3</v>
      </c>
      <c r="J63" s="40" t="s">
        <v>3</v>
      </c>
      <c r="K63" s="543">
        <f t="shared" si="5"/>
        <v>6</v>
      </c>
    </row>
    <row r="64" spans="1:11" s="11" customFormat="1" ht="15" customHeight="1" x14ac:dyDescent="0.3">
      <c r="A64" s="797"/>
      <c r="B64" s="103" t="s">
        <v>140</v>
      </c>
      <c r="C64" s="33" t="s">
        <v>189</v>
      </c>
      <c r="D64" s="34" t="s">
        <v>425</v>
      </c>
      <c r="E64" s="356"/>
      <c r="F64" s="356"/>
      <c r="G64" s="39">
        <v>3</v>
      </c>
      <c r="H64" s="38">
        <v>2</v>
      </c>
      <c r="I64" s="40" t="s">
        <v>3</v>
      </c>
      <c r="J64" s="40" t="s">
        <v>3</v>
      </c>
      <c r="K64" s="543">
        <f t="shared" si="5"/>
        <v>5</v>
      </c>
    </row>
    <row r="65" spans="1:11" s="11" customFormat="1" ht="15" customHeight="1" x14ac:dyDescent="0.3">
      <c r="A65" s="798"/>
      <c r="B65" s="103" t="s">
        <v>140</v>
      </c>
      <c r="C65" s="33" t="s">
        <v>189</v>
      </c>
      <c r="D65" s="34" t="s">
        <v>525</v>
      </c>
      <c r="E65" s="356"/>
      <c r="F65" s="356"/>
      <c r="G65" s="39">
        <v>7</v>
      </c>
      <c r="H65" s="38">
        <v>5</v>
      </c>
      <c r="I65" s="37" t="s">
        <v>3</v>
      </c>
      <c r="J65" s="37" t="s">
        <v>3</v>
      </c>
      <c r="K65" s="543">
        <f t="shared" si="5"/>
        <v>12</v>
      </c>
    </row>
    <row r="66" spans="1:11" s="11" customFormat="1" ht="15" customHeight="1" x14ac:dyDescent="0.3">
      <c r="A66" s="796">
        <v>2</v>
      </c>
      <c r="B66" s="103" t="s">
        <v>142</v>
      </c>
      <c r="C66" s="33" t="s">
        <v>194</v>
      </c>
      <c r="D66" s="34" t="s">
        <v>829</v>
      </c>
      <c r="E66" s="356"/>
      <c r="F66" s="356"/>
      <c r="G66" s="39">
        <v>5</v>
      </c>
      <c r="H66" s="38">
        <v>4</v>
      </c>
      <c r="I66" s="37" t="s">
        <v>3</v>
      </c>
      <c r="J66" s="37" t="s">
        <v>3</v>
      </c>
      <c r="K66" s="543">
        <f t="shared" si="5"/>
        <v>9</v>
      </c>
    </row>
    <row r="67" spans="1:11" s="11" customFormat="1" ht="15" customHeight="1" x14ac:dyDescent="0.3">
      <c r="A67" s="797"/>
      <c r="B67" s="103" t="s">
        <v>142</v>
      </c>
      <c r="C67" s="33" t="s">
        <v>194</v>
      </c>
      <c r="D67" s="34" t="s">
        <v>427</v>
      </c>
      <c r="E67" s="356"/>
      <c r="F67" s="356"/>
      <c r="G67" s="39">
        <v>4</v>
      </c>
      <c r="H67" s="38">
        <v>4</v>
      </c>
      <c r="I67" s="37" t="s">
        <v>3</v>
      </c>
      <c r="J67" s="37" t="s">
        <v>3</v>
      </c>
      <c r="K67" s="543">
        <f t="shared" si="5"/>
        <v>8</v>
      </c>
    </row>
    <row r="68" spans="1:11" s="11" customFormat="1" ht="15" customHeight="1" x14ac:dyDescent="0.3">
      <c r="A68" s="797"/>
      <c r="B68" s="103" t="s">
        <v>142</v>
      </c>
      <c r="C68" s="33" t="s">
        <v>357</v>
      </c>
      <c r="D68" s="34" t="s">
        <v>426</v>
      </c>
      <c r="E68" s="356"/>
      <c r="F68" s="356"/>
      <c r="G68" s="39">
        <v>5</v>
      </c>
      <c r="H68" s="38">
        <v>7</v>
      </c>
      <c r="I68" s="37" t="s">
        <v>3</v>
      </c>
      <c r="J68" s="37" t="s">
        <v>3</v>
      </c>
      <c r="K68" s="543">
        <f t="shared" si="5"/>
        <v>12</v>
      </c>
    </row>
    <row r="69" spans="1:11" s="11" customFormat="1" ht="15" customHeight="1" x14ac:dyDescent="0.3">
      <c r="A69" s="798"/>
      <c r="B69" s="103" t="s">
        <v>140</v>
      </c>
      <c r="C69" s="33" t="s">
        <v>357</v>
      </c>
      <c r="D69" s="34" t="s">
        <v>428</v>
      </c>
      <c r="E69" s="356"/>
      <c r="F69" s="356"/>
      <c r="G69" s="39">
        <v>6</v>
      </c>
      <c r="H69" s="38">
        <v>3</v>
      </c>
      <c r="I69" s="37" t="s">
        <v>3</v>
      </c>
      <c r="J69" s="37" t="s">
        <v>3</v>
      </c>
      <c r="K69" s="543">
        <f t="shared" si="5"/>
        <v>9</v>
      </c>
    </row>
    <row r="70" spans="1:11" s="11" customFormat="1" ht="15" customHeight="1" x14ac:dyDescent="0.3">
      <c r="A70" s="31">
        <v>3</v>
      </c>
      <c r="B70" s="103" t="s">
        <v>149</v>
      </c>
      <c r="C70" s="33" t="s">
        <v>202</v>
      </c>
      <c r="D70" s="34" t="s">
        <v>429</v>
      </c>
      <c r="E70" s="356"/>
      <c r="F70" s="356"/>
      <c r="G70" s="39">
        <v>3</v>
      </c>
      <c r="H70" s="38">
        <v>2</v>
      </c>
      <c r="I70" s="40" t="s">
        <v>3</v>
      </c>
      <c r="J70" s="40" t="s">
        <v>3</v>
      </c>
      <c r="K70" s="543">
        <f t="shared" si="5"/>
        <v>5</v>
      </c>
    </row>
    <row r="71" spans="1:11" s="94" customFormat="1" ht="15" customHeight="1" x14ac:dyDescent="0.3">
      <c r="A71" s="31">
        <v>4</v>
      </c>
      <c r="B71" s="103" t="s">
        <v>149</v>
      </c>
      <c r="C71" s="33" t="s">
        <v>530</v>
      </c>
      <c r="D71" s="34" t="s">
        <v>394</v>
      </c>
      <c r="E71" s="356"/>
      <c r="F71" s="356"/>
      <c r="G71" s="39">
        <v>115</v>
      </c>
      <c r="H71" s="38">
        <v>2</v>
      </c>
      <c r="I71" s="40" t="s">
        <v>3</v>
      </c>
      <c r="J71" s="40" t="s">
        <v>3</v>
      </c>
      <c r="K71" s="543">
        <f t="shared" si="5"/>
        <v>117</v>
      </c>
    </row>
    <row r="72" spans="1:11" s="11" customFormat="1" ht="16.5" customHeight="1" x14ac:dyDescent="0.3">
      <c r="A72" s="31">
        <v>5</v>
      </c>
      <c r="B72" s="230" t="s">
        <v>819</v>
      </c>
      <c r="C72" s="33"/>
      <c r="D72" s="34" t="s">
        <v>820</v>
      </c>
      <c r="E72" s="664"/>
      <c r="F72" s="664"/>
      <c r="G72" s="39">
        <v>24</v>
      </c>
      <c r="H72" s="38">
        <v>8</v>
      </c>
      <c r="I72" s="40" t="s">
        <v>3</v>
      </c>
      <c r="J72" s="40" t="s">
        <v>3</v>
      </c>
      <c r="K72" s="543">
        <f t="shared" si="5"/>
        <v>32</v>
      </c>
    </row>
    <row r="73" spans="1:11" s="11" customFormat="1" ht="15" customHeight="1" x14ac:dyDescent="0.3">
      <c r="A73" s="579" t="s">
        <v>926</v>
      </c>
      <c r="B73" s="580"/>
      <c r="C73" s="580"/>
      <c r="D73" s="581"/>
      <c r="E73" s="643"/>
      <c r="F73" s="644"/>
      <c r="G73" s="292">
        <f>SUM(G53:G72)</f>
        <v>213</v>
      </c>
      <c r="H73" s="292">
        <f>SUM(H53:H72)</f>
        <v>74</v>
      </c>
      <c r="I73" s="292">
        <f>SUM(I53:I72)</f>
        <v>0</v>
      </c>
      <c r="J73" s="292">
        <f>SUM(J53:J72)</f>
        <v>0</v>
      </c>
    </row>
    <row r="74" spans="1:11" s="11" customFormat="1" ht="14.1" customHeight="1" x14ac:dyDescent="0.3">
      <c r="A74" s="340" t="s">
        <v>935</v>
      </c>
      <c r="B74" s="352"/>
      <c r="C74" s="352"/>
      <c r="D74" s="352"/>
      <c r="E74" s="353"/>
      <c r="F74" s="353"/>
      <c r="G74" s="779">
        <f>SUM(A72)</f>
        <v>5</v>
      </c>
      <c r="H74" s="780"/>
      <c r="I74" s="780"/>
      <c r="J74" s="781"/>
    </row>
    <row r="75" spans="1:11" s="11" customFormat="1" ht="15" customHeight="1" x14ac:dyDescent="0.3">
      <c r="A75" s="576" t="s">
        <v>933</v>
      </c>
      <c r="B75" s="577"/>
      <c r="C75" s="577"/>
      <c r="D75" s="577"/>
      <c r="E75" s="662"/>
      <c r="F75" s="663"/>
      <c r="G75" s="577"/>
      <c r="H75" s="577"/>
      <c r="I75" s="577"/>
      <c r="J75" s="578"/>
    </row>
    <row r="76" spans="1:11" s="11" customFormat="1" ht="15" customHeight="1" x14ac:dyDescent="0.3">
      <c r="A76" s="31">
        <v>1</v>
      </c>
      <c r="B76" s="103" t="s">
        <v>140</v>
      </c>
      <c r="C76" s="33" t="s">
        <v>345</v>
      </c>
      <c r="D76" s="34" t="s">
        <v>1093</v>
      </c>
      <c r="E76" s="355"/>
      <c r="F76" s="355"/>
      <c r="G76" s="39">
        <v>95</v>
      </c>
      <c r="H76" s="38">
        <v>1</v>
      </c>
      <c r="I76" s="37" t="s">
        <v>3</v>
      </c>
      <c r="J76" s="37" t="s">
        <v>3</v>
      </c>
      <c r="K76" s="543">
        <f>SUM(G76:J76)</f>
        <v>96</v>
      </c>
    </row>
    <row r="77" spans="1:11" s="11" customFormat="1" ht="15" customHeight="1" x14ac:dyDescent="0.3">
      <c r="A77" s="31">
        <v>2</v>
      </c>
      <c r="B77" s="103" t="s">
        <v>140</v>
      </c>
      <c r="C77" s="33" t="s">
        <v>297</v>
      </c>
      <c r="D77" s="34" t="s">
        <v>372</v>
      </c>
      <c r="E77" s="356"/>
      <c r="F77" s="356"/>
      <c r="G77" s="39">
        <v>200</v>
      </c>
      <c r="H77" s="38">
        <v>9</v>
      </c>
      <c r="I77" s="40" t="s">
        <v>3</v>
      </c>
      <c r="J77" s="40" t="s">
        <v>3</v>
      </c>
      <c r="K77" s="543">
        <f t="shared" ref="K77:K82" si="6">SUM(G77:J77)</f>
        <v>209</v>
      </c>
    </row>
    <row r="78" spans="1:11" s="11" customFormat="1" ht="15" customHeight="1" x14ac:dyDescent="0.3">
      <c r="A78" s="31">
        <v>3</v>
      </c>
      <c r="B78" s="103" t="s">
        <v>140</v>
      </c>
      <c r="C78" s="33" t="s">
        <v>1067</v>
      </c>
      <c r="D78" s="34" t="s">
        <v>1234</v>
      </c>
      <c r="E78" s="356"/>
      <c r="F78" s="356"/>
      <c r="G78" s="39">
        <v>483</v>
      </c>
      <c r="H78" s="38" t="s">
        <v>3</v>
      </c>
      <c r="I78" s="40" t="s">
        <v>3</v>
      </c>
      <c r="J78" s="40" t="s">
        <v>3</v>
      </c>
      <c r="K78" s="543">
        <f t="shared" si="6"/>
        <v>483</v>
      </c>
    </row>
    <row r="79" spans="1:11" s="11" customFormat="1" ht="15" customHeight="1" x14ac:dyDescent="0.3">
      <c r="A79" s="31">
        <v>4</v>
      </c>
      <c r="B79" s="103" t="s">
        <v>140</v>
      </c>
      <c r="C79" s="33" t="s">
        <v>858</v>
      </c>
      <c r="D79" s="34" t="s">
        <v>1021</v>
      </c>
      <c r="E79" s="356"/>
      <c r="F79" s="356"/>
      <c r="G79" s="35">
        <v>81</v>
      </c>
      <c r="H79" s="38" t="s">
        <v>3</v>
      </c>
      <c r="I79" s="37" t="s">
        <v>3</v>
      </c>
      <c r="J79" s="37" t="s">
        <v>3</v>
      </c>
      <c r="K79" s="543">
        <f t="shared" si="6"/>
        <v>81</v>
      </c>
    </row>
    <row r="80" spans="1:11" s="11" customFormat="1" ht="15" customHeight="1" x14ac:dyDescent="0.3">
      <c r="A80" s="31">
        <v>5</v>
      </c>
      <c r="B80" s="103" t="s">
        <v>140</v>
      </c>
      <c r="C80" s="33" t="s">
        <v>840</v>
      </c>
      <c r="D80" s="34" t="s">
        <v>892</v>
      </c>
      <c r="E80" s="356"/>
      <c r="F80" s="356"/>
      <c r="G80" s="35">
        <v>117</v>
      </c>
      <c r="H80" s="38" t="s">
        <v>3</v>
      </c>
      <c r="I80" s="40" t="s">
        <v>3</v>
      </c>
      <c r="J80" s="40" t="s">
        <v>3</v>
      </c>
      <c r="K80" s="543">
        <f t="shared" si="6"/>
        <v>117</v>
      </c>
    </row>
    <row r="81" spans="1:11" s="11" customFormat="1" ht="15" customHeight="1" x14ac:dyDescent="0.3">
      <c r="A81" s="31">
        <v>6</v>
      </c>
      <c r="B81" s="103" t="s">
        <v>140</v>
      </c>
      <c r="C81" s="33" t="s">
        <v>543</v>
      </c>
      <c r="D81" s="34" t="s">
        <v>544</v>
      </c>
      <c r="E81" s="557"/>
      <c r="F81" s="557"/>
      <c r="G81" s="35">
        <v>83</v>
      </c>
      <c r="H81" s="38">
        <v>13</v>
      </c>
      <c r="I81" s="36" t="s">
        <v>3</v>
      </c>
      <c r="J81" s="36" t="s">
        <v>3</v>
      </c>
      <c r="K81" s="543">
        <f t="shared" si="6"/>
        <v>96</v>
      </c>
    </row>
    <row r="82" spans="1:11" s="11" customFormat="1" ht="15" customHeight="1" x14ac:dyDescent="0.3">
      <c r="A82" s="31">
        <v>7</v>
      </c>
      <c r="B82" s="103" t="s">
        <v>140</v>
      </c>
      <c r="C82" s="33" t="s">
        <v>854</v>
      </c>
      <c r="D82" s="34" t="s">
        <v>1020</v>
      </c>
      <c r="E82" s="513"/>
      <c r="F82" s="513"/>
      <c r="G82" s="39">
        <v>58</v>
      </c>
      <c r="H82" s="38" t="s">
        <v>3</v>
      </c>
      <c r="I82" s="40" t="s">
        <v>3</v>
      </c>
      <c r="J82" s="40" t="s">
        <v>3</v>
      </c>
      <c r="K82" s="543">
        <f t="shared" si="6"/>
        <v>58</v>
      </c>
    </row>
    <row r="83" spans="1:11" s="11" customFormat="1" ht="15" customHeight="1" x14ac:dyDescent="0.3">
      <c r="A83" s="579" t="s">
        <v>926</v>
      </c>
      <c r="B83" s="580"/>
      <c r="C83" s="580"/>
      <c r="D83" s="581"/>
      <c r="E83" s="643"/>
      <c r="F83" s="644"/>
      <c r="G83" s="292">
        <f>SUM(G76:G82)</f>
        <v>1117</v>
      </c>
      <c r="H83" s="292">
        <f>SUM(H76:H82)</f>
        <v>23</v>
      </c>
      <c r="I83" s="292">
        <f>SUM(I76:I82)</f>
        <v>0</v>
      </c>
      <c r="J83" s="292">
        <f>SUM(J76:J82)</f>
        <v>0</v>
      </c>
    </row>
    <row r="84" spans="1:11" s="11" customFormat="1" ht="14.1" customHeight="1" x14ac:dyDescent="0.3">
      <c r="A84" s="340" t="s">
        <v>935</v>
      </c>
      <c r="B84" s="352"/>
      <c r="C84" s="352"/>
      <c r="D84" s="352"/>
      <c r="E84" s="353"/>
      <c r="F84" s="353"/>
      <c r="G84" s="779">
        <f>SUM(A82)</f>
        <v>7</v>
      </c>
      <c r="H84" s="780"/>
      <c r="I84" s="780"/>
      <c r="J84" s="781"/>
    </row>
    <row r="85" spans="1:11" s="11" customFormat="1" ht="15" customHeight="1" x14ac:dyDescent="0.3">
      <c r="A85" s="576" t="s">
        <v>1136</v>
      </c>
      <c r="B85" s="577"/>
      <c r="C85" s="577"/>
      <c r="D85" s="577"/>
      <c r="E85" s="662"/>
      <c r="F85" s="663"/>
      <c r="G85" s="577"/>
      <c r="H85" s="577"/>
      <c r="I85" s="577"/>
      <c r="J85" s="578"/>
    </row>
    <row r="86" spans="1:11" s="11" customFormat="1" ht="15" customHeight="1" x14ac:dyDescent="0.3">
      <c r="A86" s="31">
        <v>1</v>
      </c>
      <c r="B86" s="103" t="s">
        <v>140</v>
      </c>
      <c r="C86" s="33" t="s">
        <v>495</v>
      </c>
      <c r="D86" s="34" t="s">
        <v>522</v>
      </c>
      <c r="E86" s="355"/>
      <c r="F86" s="355"/>
      <c r="G86" s="35">
        <v>50</v>
      </c>
      <c r="H86" s="38" t="s">
        <v>3</v>
      </c>
      <c r="I86" s="37" t="s">
        <v>3</v>
      </c>
      <c r="J86" s="37" t="s">
        <v>3</v>
      </c>
      <c r="K86" s="543">
        <f>SUM(G86:J86)</f>
        <v>50</v>
      </c>
    </row>
    <row r="87" spans="1:11" s="11" customFormat="1" ht="15" customHeight="1" x14ac:dyDescent="0.3">
      <c r="A87" s="31">
        <v>2</v>
      </c>
      <c r="B87" s="103" t="s">
        <v>140</v>
      </c>
      <c r="C87" s="33" t="s">
        <v>301</v>
      </c>
      <c r="D87" s="34" t="s">
        <v>374</v>
      </c>
      <c r="E87" s="356"/>
      <c r="F87" s="356"/>
      <c r="G87" s="39">
        <v>2</v>
      </c>
      <c r="H87" s="38">
        <v>1</v>
      </c>
      <c r="I87" s="37" t="s">
        <v>3</v>
      </c>
      <c r="J87" s="37" t="s">
        <v>3</v>
      </c>
      <c r="K87" s="543">
        <f t="shared" ref="K87:K153" si="7">SUM(G87:J87)</f>
        <v>3</v>
      </c>
    </row>
    <row r="88" spans="1:11" s="11" customFormat="1" ht="15" customHeight="1" x14ac:dyDescent="0.3">
      <c r="A88" s="796">
        <v>3</v>
      </c>
      <c r="B88" s="822" t="s">
        <v>140</v>
      </c>
      <c r="C88" s="820" t="s">
        <v>288</v>
      </c>
      <c r="D88" s="95" t="s">
        <v>985</v>
      </c>
      <c r="E88" s="356"/>
      <c r="F88" s="356"/>
      <c r="G88" s="300">
        <v>487</v>
      </c>
      <c r="H88" s="97">
        <v>5</v>
      </c>
      <c r="I88" s="263" t="s">
        <v>3</v>
      </c>
      <c r="J88" s="263" t="s">
        <v>3</v>
      </c>
      <c r="K88" s="543">
        <f t="shared" si="7"/>
        <v>492</v>
      </c>
    </row>
    <row r="89" spans="1:11" s="11" customFormat="1" ht="15" customHeight="1" x14ac:dyDescent="0.3">
      <c r="A89" s="798"/>
      <c r="B89" s="823"/>
      <c r="C89" s="821"/>
      <c r="D89" s="95" t="s">
        <v>1160</v>
      </c>
      <c r="E89" s="356"/>
      <c r="F89" s="356"/>
      <c r="G89" s="300">
        <v>321</v>
      </c>
      <c r="H89" s="97">
        <v>3</v>
      </c>
      <c r="I89" s="263" t="s">
        <v>3</v>
      </c>
      <c r="J89" s="263" t="s">
        <v>3</v>
      </c>
      <c r="K89" s="543">
        <f t="shared" si="7"/>
        <v>324</v>
      </c>
    </row>
    <row r="90" spans="1:11" s="11" customFormat="1" ht="15" customHeight="1" x14ac:dyDescent="0.3">
      <c r="A90" s="31">
        <v>4</v>
      </c>
      <c r="B90" s="58" t="s">
        <v>1128</v>
      </c>
      <c r="C90" s="58"/>
      <c r="D90" s="58" t="s">
        <v>1129</v>
      </c>
      <c r="E90" s="356"/>
      <c r="F90" s="356"/>
      <c r="G90" s="58">
        <v>12</v>
      </c>
      <c r="H90" s="58">
        <v>19</v>
      </c>
      <c r="I90" s="58"/>
      <c r="J90" s="58"/>
      <c r="K90" s="543">
        <f t="shared" si="7"/>
        <v>31</v>
      </c>
    </row>
    <row r="91" spans="1:11" s="11" customFormat="1" ht="15" customHeight="1" x14ac:dyDescent="0.3">
      <c r="A91" s="31">
        <v>5</v>
      </c>
      <c r="B91" s="241" t="s">
        <v>140</v>
      </c>
      <c r="C91" s="139" t="s">
        <v>540</v>
      </c>
      <c r="D91" s="51" t="s">
        <v>541</v>
      </c>
      <c r="E91" s="356"/>
      <c r="F91" s="356"/>
      <c r="G91" s="626">
        <v>19</v>
      </c>
      <c r="H91" s="53">
        <v>1</v>
      </c>
      <c r="I91" s="119" t="s">
        <v>3</v>
      </c>
      <c r="J91" s="119" t="s">
        <v>3</v>
      </c>
      <c r="K91" s="543">
        <f t="shared" si="7"/>
        <v>20</v>
      </c>
    </row>
    <row r="92" spans="1:11" s="11" customFormat="1" ht="15" customHeight="1" x14ac:dyDescent="0.3">
      <c r="A92" s="31">
        <v>6</v>
      </c>
      <c r="B92" s="103" t="s">
        <v>140</v>
      </c>
      <c r="C92" s="33" t="s">
        <v>918</v>
      </c>
      <c r="D92" s="34" t="s">
        <v>919</v>
      </c>
      <c r="E92" s="356"/>
      <c r="F92" s="356"/>
      <c r="G92" s="39">
        <v>95</v>
      </c>
      <c r="H92" s="38">
        <v>6</v>
      </c>
      <c r="I92" s="40"/>
      <c r="J92" s="40"/>
      <c r="K92" s="543">
        <f t="shared" si="7"/>
        <v>101</v>
      </c>
    </row>
    <row r="93" spans="1:11" s="11" customFormat="1" ht="15" customHeight="1" x14ac:dyDescent="0.3">
      <c r="A93" s="31">
        <v>7</v>
      </c>
      <c r="B93" s="103" t="s">
        <v>140</v>
      </c>
      <c r="C93" s="33" t="s">
        <v>486</v>
      </c>
      <c r="D93" s="34" t="s">
        <v>487</v>
      </c>
      <c r="E93" s="356"/>
      <c r="F93" s="356"/>
      <c r="G93" s="35">
        <v>82</v>
      </c>
      <c r="H93" s="38" t="s">
        <v>3</v>
      </c>
      <c r="I93" s="37" t="s">
        <v>3</v>
      </c>
      <c r="J93" s="37" t="s">
        <v>3</v>
      </c>
      <c r="K93" s="543">
        <f t="shared" si="7"/>
        <v>82</v>
      </c>
    </row>
    <row r="94" spans="1:11" s="11" customFormat="1" ht="15" customHeight="1" x14ac:dyDescent="0.3">
      <c r="A94" s="31">
        <v>8</v>
      </c>
      <c r="B94" s="103" t="s">
        <v>140</v>
      </c>
      <c r="C94" s="33" t="s">
        <v>311</v>
      </c>
      <c r="D94" s="34" t="s">
        <v>382</v>
      </c>
      <c r="E94" s="356"/>
      <c r="F94" s="356"/>
      <c r="G94" s="38">
        <v>7</v>
      </c>
      <c r="H94" s="38" t="s">
        <v>3</v>
      </c>
      <c r="I94" s="37" t="s">
        <v>3</v>
      </c>
      <c r="J94" s="37" t="s">
        <v>3</v>
      </c>
      <c r="K94" s="543">
        <f t="shared" si="7"/>
        <v>7</v>
      </c>
    </row>
    <row r="95" spans="1:11" s="11" customFormat="1" ht="15" customHeight="1" x14ac:dyDescent="0.3">
      <c r="A95" s="31">
        <v>9</v>
      </c>
      <c r="B95" s="103" t="s">
        <v>140</v>
      </c>
      <c r="C95" s="33" t="s">
        <v>439</v>
      </c>
      <c r="D95" s="34" t="s">
        <v>410</v>
      </c>
      <c r="E95" s="356"/>
      <c r="F95" s="356"/>
      <c r="G95" s="44">
        <v>95</v>
      </c>
      <c r="H95" s="45">
        <v>12</v>
      </c>
      <c r="I95" s="46" t="s">
        <v>3</v>
      </c>
      <c r="J95" s="46" t="s">
        <v>3</v>
      </c>
      <c r="K95" s="543">
        <f t="shared" si="7"/>
        <v>107</v>
      </c>
    </row>
    <row r="96" spans="1:11" s="11" customFormat="1" ht="15" customHeight="1" x14ac:dyDescent="0.3">
      <c r="A96" s="31">
        <v>10</v>
      </c>
      <c r="B96" s="607" t="s">
        <v>140</v>
      </c>
      <c r="C96" s="33" t="s">
        <v>1202</v>
      </c>
      <c r="D96" s="34" t="s">
        <v>517</v>
      </c>
      <c r="E96" s="356"/>
      <c r="F96" s="356"/>
      <c r="G96" s="661">
        <v>4</v>
      </c>
      <c r="H96" s="45">
        <v>1</v>
      </c>
      <c r="I96" s="46"/>
      <c r="J96" s="46"/>
      <c r="K96" s="543"/>
    </row>
    <row r="97" spans="1:11" s="11" customFormat="1" ht="15" customHeight="1" x14ac:dyDescent="0.3">
      <c r="A97" s="31">
        <v>11</v>
      </c>
      <c r="B97" s="607" t="s">
        <v>140</v>
      </c>
      <c r="C97" s="33" t="s">
        <v>1026</v>
      </c>
      <c r="D97" s="34" t="s">
        <v>1023</v>
      </c>
      <c r="E97" s="356"/>
      <c r="F97" s="356"/>
      <c r="G97" s="661">
        <v>6</v>
      </c>
      <c r="H97" s="45" t="s">
        <v>3</v>
      </c>
      <c r="I97" s="46" t="s">
        <v>3</v>
      </c>
      <c r="J97" s="46" t="s">
        <v>3</v>
      </c>
      <c r="K97" s="543">
        <f t="shared" si="7"/>
        <v>6</v>
      </c>
    </row>
    <row r="98" spans="1:11" s="11" customFormat="1" ht="15" customHeight="1" x14ac:dyDescent="0.3">
      <c r="A98" s="31">
        <v>12</v>
      </c>
      <c r="B98" s="607" t="s">
        <v>140</v>
      </c>
      <c r="C98" s="33" t="s">
        <v>1210</v>
      </c>
      <c r="D98" s="34" t="s">
        <v>1211</v>
      </c>
      <c r="E98" s="356"/>
      <c r="F98" s="356">
        <v>16005080</v>
      </c>
      <c r="G98" s="35">
        <v>96</v>
      </c>
      <c r="H98" s="38">
        <v>11</v>
      </c>
      <c r="I98" s="37" t="s">
        <v>3</v>
      </c>
      <c r="J98" s="37" t="s">
        <v>3</v>
      </c>
      <c r="K98" s="543">
        <f t="shared" si="7"/>
        <v>107</v>
      </c>
    </row>
    <row r="99" spans="1:11" s="11" customFormat="1" ht="15" customHeight="1" x14ac:dyDescent="0.3">
      <c r="A99" s="31">
        <v>13</v>
      </c>
      <c r="B99" s="103" t="s">
        <v>140</v>
      </c>
      <c r="C99" s="33" t="s">
        <v>1018</v>
      </c>
      <c r="D99" s="34" t="s">
        <v>518</v>
      </c>
      <c r="E99" s="356"/>
      <c r="F99" s="356"/>
      <c r="G99" s="39">
        <v>201</v>
      </c>
      <c r="H99" s="38">
        <v>2</v>
      </c>
      <c r="I99" s="37" t="s">
        <v>3</v>
      </c>
      <c r="J99" s="37" t="s">
        <v>3</v>
      </c>
      <c r="K99" s="543">
        <f t="shared" si="7"/>
        <v>203</v>
      </c>
    </row>
    <row r="100" spans="1:11" s="11" customFormat="1" ht="15" customHeight="1" x14ac:dyDescent="0.3">
      <c r="A100" s="31">
        <v>14</v>
      </c>
      <c r="B100" s="103" t="s">
        <v>140</v>
      </c>
      <c r="C100" s="33" t="s">
        <v>979</v>
      </c>
      <c r="D100" s="34" t="s">
        <v>980</v>
      </c>
      <c r="E100" s="356"/>
      <c r="F100" s="356"/>
      <c r="G100" s="39">
        <v>6</v>
      </c>
      <c r="H100" s="38" t="s">
        <v>3</v>
      </c>
      <c r="I100" s="37"/>
      <c r="J100" s="37"/>
      <c r="K100" s="543">
        <f t="shared" si="7"/>
        <v>6</v>
      </c>
    </row>
    <row r="101" spans="1:11" s="11" customFormat="1" ht="15" customHeight="1" x14ac:dyDescent="0.3">
      <c r="A101" s="31">
        <v>15</v>
      </c>
      <c r="B101" s="230" t="s">
        <v>142</v>
      </c>
      <c r="C101" s="33" t="s">
        <v>945</v>
      </c>
      <c r="D101" s="34" t="s">
        <v>946</v>
      </c>
      <c r="E101" s="356"/>
      <c r="F101" s="356"/>
      <c r="G101" s="39">
        <v>11</v>
      </c>
      <c r="H101" s="38">
        <v>13</v>
      </c>
      <c r="I101" s="40" t="s">
        <v>3</v>
      </c>
      <c r="J101" s="40" t="s">
        <v>3</v>
      </c>
      <c r="K101" s="543">
        <f t="shared" si="7"/>
        <v>24</v>
      </c>
    </row>
    <row r="102" spans="1:11" s="11" customFormat="1" ht="15" customHeight="1" x14ac:dyDescent="0.3">
      <c r="A102" s="31">
        <v>16</v>
      </c>
      <c r="B102" s="103" t="s">
        <v>149</v>
      </c>
      <c r="C102" s="33" t="s">
        <v>320</v>
      </c>
      <c r="D102" s="34" t="s">
        <v>389</v>
      </c>
      <c r="E102" s="356"/>
      <c r="F102" s="356"/>
      <c r="G102" s="39">
        <v>7</v>
      </c>
      <c r="H102" s="38">
        <v>4</v>
      </c>
      <c r="I102" s="38" t="s">
        <v>3</v>
      </c>
      <c r="J102" s="38" t="s">
        <v>3</v>
      </c>
      <c r="K102" s="543">
        <f t="shared" si="7"/>
        <v>11</v>
      </c>
    </row>
    <row r="103" spans="1:11" s="11" customFormat="1" ht="15" customHeight="1" x14ac:dyDescent="0.3">
      <c r="A103" s="31">
        <v>17</v>
      </c>
      <c r="B103" s="103" t="s">
        <v>140</v>
      </c>
      <c r="C103" s="33" t="s">
        <v>343</v>
      </c>
      <c r="D103" s="34" t="s">
        <v>407</v>
      </c>
      <c r="E103" s="356"/>
      <c r="F103" s="356"/>
      <c r="G103" s="39">
        <v>57</v>
      </c>
      <c r="H103" s="36" t="s">
        <v>3</v>
      </c>
      <c r="I103" s="37" t="s">
        <v>3</v>
      </c>
      <c r="J103" s="37" t="s">
        <v>3</v>
      </c>
      <c r="K103" s="543">
        <f t="shared" si="7"/>
        <v>57</v>
      </c>
    </row>
    <row r="104" spans="1:11" s="11" customFormat="1" ht="15" customHeight="1" x14ac:dyDescent="0.3">
      <c r="A104" s="31">
        <v>18</v>
      </c>
      <c r="B104" s="103" t="s">
        <v>140</v>
      </c>
      <c r="C104" s="33" t="s">
        <v>291</v>
      </c>
      <c r="D104" s="34" t="s">
        <v>367</v>
      </c>
      <c r="E104" s="356"/>
      <c r="F104" s="356"/>
      <c r="G104" s="39">
        <v>219</v>
      </c>
      <c r="H104" s="38">
        <v>2</v>
      </c>
      <c r="I104" s="37" t="s">
        <v>3</v>
      </c>
      <c r="J104" s="37" t="s">
        <v>3</v>
      </c>
      <c r="K104" s="543">
        <f t="shared" si="7"/>
        <v>221</v>
      </c>
    </row>
    <row r="105" spans="1:11" s="11" customFormat="1" ht="15" customHeight="1" x14ac:dyDescent="0.3">
      <c r="A105" s="31">
        <v>19</v>
      </c>
      <c r="B105" s="103" t="s">
        <v>140</v>
      </c>
      <c r="C105" s="33" t="s">
        <v>305</v>
      </c>
      <c r="D105" s="34" t="s">
        <v>508</v>
      </c>
      <c r="E105" s="356"/>
      <c r="F105" s="356"/>
      <c r="G105" s="52">
        <v>6</v>
      </c>
      <c r="H105" s="38">
        <v>4</v>
      </c>
      <c r="I105" s="40" t="s">
        <v>3</v>
      </c>
      <c r="J105" s="40" t="s">
        <v>3</v>
      </c>
      <c r="K105" s="543">
        <f t="shared" si="7"/>
        <v>10</v>
      </c>
    </row>
    <row r="106" spans="1:11" s="11" customFormat="1" ht="15" customHeight="1" x14ac:dyDescent="0.3">
      <c r="A106" s="31">
        <v>20</v>
      </c>
      <c r="B106" s="103" t="s">
        <v>140</v>
      </c>
      <c r="C106" s="33" t="s">
        <v>326</v>
      </c>
      <c r="D106" s="34" t="s">
        <v>393</v>
      </c>
      <c r="E106" s="356"/>
      <c r="F106" s="356"/>
      <c r="G106" s="39">
        <v>63</v>
      </c>
      <c r="H106" s="38">
        <v>1</v>
      </c>
      <c r="I106" s="37" t="s">
        <v>3</v>
      </c>
      <c r="J106" s="37" t="s">
        <v>3</v>
      </c>
      <c r="K106" s="543">
        <f t="shared" si="7"/>
        <v>64</v>
      </c>
    </row>
    <row r="107" spans="1:11" s="11" customFormat="1" ht="15" customHeight="1" x14ac:dyDescent="0.3">
      <c r="A107" s="31">
        <v>21</v>
      </c>
      <c r="B107" s="103" t="s">
        <v>140</v>
      </c>
      <c r="C107" s="33" t="s">
        <v>1027</v>
      </c>
      <c r="D107" s="34" t="s">
        <v>1023</v>
      </c>
      <c r="E107" s="356"/>
      <c r="F107" s="356"/>
      <c r="G107" s="39">
        <v>16</v>
      </c>
      <c r="H107" s="38" t="s">
        <v>3</v>
      </c>
      <c r="I107" s="40" t="s">
        <v>3</v>
      </c>
      <c r="J107" s="40" t="s">
        <v>3</v>
      </c>
      <c r="K107" s="543">
        <f t="shared" si="7"/>
        <v>16</v>
      </c>
    </row>
    <row r="108" spans="1:11" s="11" customFormat="1" ht="15" customHeight="1" x14ac:dyDescent="0.3">
      <c r="A108" s="31">
        <v>22</v>
      </c>
      <c r="B108" s="103" t="s">
        <v>140</v>
      </c>
      <c r="C108" s="33" t="s">
        <v>300</v>
      </c>
      <c r="D108" s="34" t="s">
        <v>373</v>
      </c>
      <c r="E108" s="356"/>
      <c r="F108" s="356"/>
      <c r="G108" s="42">
        <v>44</v>
      </c>
      <c r="H108" s="42" t="s">
        <v>3</v>
      </c>
      <c r="I108" s="37" t="s">
        <v>3</v>
      </c>
      <c r="J108" s="37" t="s">
        <v>3</v>
      </c>
      <c r="K108" s="543">
        <f t="shared" si="7"/>
        <v>44</v>
      </c>
    </row>
    <row r="109" spans="1:11" s="69" customFormat="1" ht="15" customHeight="1" x14ac:dyDescent="0.3">
      <c r="A109" s="31">
        <v>23</v>
      </c>
      <c r="B109" s="103" t="s">
        <v>140</v>
      </c>
      <c r="C109" s="33" t="s">
        <v>1022</v>
      </c>
      <c r="D109" s="34" t="s">
        <v>1023</v>
      </c>
      <c r="E109" s="353"/>
      <c r="F109" s="353"/>
      <c r="G109" s="42">
        <v>104</v>
      </c>
      <c r="H109" s="42">
        <v>2</v>
      </c>
      <c r="I109" s="37"/>
      <c r="J109" s="37"/>
      <c r="K109" s="543">
        <f t="shared" si="7"/>
        <v>106</v>
      </c>
    </row>
    <row r="110" spans="1:11" s="69" customFormat="1" ht="15" customHeight="1" x14ac:dyDescent="0.3">
      <c r="A110" s="31">
        <v>24</v>
      </c>
      <c r="B110" s="103" t="s">
        <v>140</v>
      </c>
      <c r="C110" s="33" t="s">
        <v>341</v>
      </c>
      <c r="D110" s="34" t="s">
        <v>406</v>
      </c>
      <c r="E110" s="55"/>
      <c r="F110" s="681"/>
      <c r="G110" s="39">
        <v>20</v>
      </c>
      <c r="H110" s="38">
        <v>3</v>
      </c>
      <c r="I110" s="40" t="s">
        <v>3</v>
      </c>
      <c r="J110" s="40" t="s">
        <v>3</v>
      </c>
      <c r="K110" s="543">
        <f t="shared" si="7"/>
        <v>23</v>
      </c>
    </row>
    <row r="111" spans="1:11" s="11" customFormat="1" ht="15" customHeight="1" x14ac:dyDescent="0.3">
      <c r="A111" s="31">
        <v>25</v>
      </c>
      <c r="B111" s="103" t="s">
        <v>140</v>
      </c>
      <c r="C111" s="33" t="s">
        <v>289</v>
      </c>
      <c r="D111" s="34" t="s">
        <v>1019</v>
      </c>
      <c r="E111" s="672"/>
      <c r="F111" s="656"/>
      <c r="G111" s="35">
        <v>1587</v>
      </c>
      <c r="H111" s="36">
        <v>31</v>
      </c>
      <c r="I111" s="36" t="s">
        <v>3</v>
      </c>
      <c r="J111" s="36" t="s">
        <v>3</v>
      </c>
      <c r="K111" s="543">
        <f t="shared" si="7"/>
        <v>1618</v>
      </c>
    </row>
    <row r="112" spans="1:11" s="11" customFormat="1" ht="15" customHeight="1" x14ac:dyDescent="0.3">
      <c r="A112" s="31">
        <v>26</v>
      </c>
      <c r="B112" s="103" t="s">
        <v>140</v>
      </c>
      <c r="C112" s="33" t="s">
        <v>340</v>
      </c>
      <c r="D112" s="34" t="s">
        <v>516</v>
      </c>
      <c r="E112" s="673"/>
      <c r="F112" s="657"/>
      <c r="G112" s="39">
        <v>87</v>
      </c>
      <c r="H112" s="38">
        <v>143</v>
      </c>
      <c r="I112" s="38" t="s">
        <v>3</v>
      </c>
      <c r="J112" s="38" t="s">
        <v>3</v>
      </c>
      <c r="K112" s="543">
        <f t="shared" si="7"/>
        <v>230</v>
      </c>
    </row>
    <row r="113" spans="1:11" s="11" customFormat="1" ht="15" customHeight="1" x14ac:dyDescent="0.3">
      <c r="A113" s="31">
        <v>27</v>
      </c>
      <c r="B113" s="103" t="s">
        <v>140</v>
      </c>
      <c r="C113" s="33" t="s">
        <v>349</v>
      </c>
      <c r="D113" s="34" t="s">
        <v>365</v>
      </c>
      <c r="E113" s="672"/>
      <c r="F113" s="656"/>
      <c r="G113" s="35">
        <v>10</v>
      </c>
      <c r="H113" s="38">
        <v>2</v>
      </c>
      <c r="I113" s="36" t="s">
        <v>3</v>
      </c>
      <c r="J113" s="36" t="s">
        <v>3</v>
      </c>
      <c r="K113" s="543">
        <f t="shared" si="7"/>
        <v>12</v>
      </c>
    </row>
    <row r="114" spans="1:11" s="11" customFormat="1" ht="15" customHeight="1" x14ac:dyDescent="0.3">
      <c r="A114" s="31">
        <v>28</v>
      </c>
      <c r="B114" s="103" t="s">
        <v>140</v>
      </c>
      <c r="C114" s="33" t="s">
        <v>352</v>
      </c>
      <c r="D114" s="34" t="s">
        <v>520</v>
      </c>
      <c r="E114" s="55"/>
      <c r="F114" s="681"/>
      <c r="G114" s="39">
        <v>8</v>
      </c>
      <c r="H114" s="38" t="s">
        <v>3</v>
      </c>
      <c r="I114" s="38" t="s">
        <v>3</v>
      </c>
      <c r="J114" s="38" t="s">
        <v>3</v>
      </c>
      <c r="K114" s="543">
        <f t="shared" si="7"/>
        <v>8</v>
      </c>
    </row>
    <row r="115" spans="1:11" s="11" customFormat="1" ht="15" customHeight="1" x14ac:dyDescent="0.3">
      <c r="A115" s="31">
        <v>29</v>
      </c>
      <c r="B115" s="103" t="s">
        <v>140</v>
      </c>
      <c r="C115" s="33" t="s">
        <v>1028</v>
      </c>
      <c r="D115" s="34" t="s">
        <v>1023</v>
      </c>
      <c r="E115" s="55"/>
      <c r="F115" s="681"/>
      <c r="G115" s="39">
        <v>12</v>
      </c>
      <c r="H115" s="38">
        <v>1</v>
      </c>
      <c r="I115" s="38" t="s">
        <v>3</v>
      </c>
      <c r="J115" s="38" t="s">
        <v>3</v>
      </c>
      <c r="K115" s="543">
        <f t="shared" si="7"/>
        <v>13</v>
      </c>
    </row>
    <row r="116" spans="1:11" s="11" customFormat="1" ht="15" customHeight="1" x14ac:dyDescent="0.3">
      <c r="A116" s="31">
        <v>30</v>
      </c>
      <c r="B116" s="103" t="s">
        <v>140</v>
      </c>
      <c r="C116" s="33" t="s">
        <v>338</v>
      </c>
      <c r="D116" s="34" t="s">
        <v>404</v>
      </c>
      <c r="E116" s="672"/>
      <c r="F116" s="656"/>
      <c r="G116" s="39">
        <v>17</v>
      </c>
      <c r="H116" s="38">
        <v>2</v>
      </c>
      <c r="I116" s="38" t="s">
        <v>3</v>
      </c>
      <c r="J116" s="38" t="s">
        <v>3</v>
      </c>
      <c r="K116" s="543">
        <f t="shared" si="7"/>
        <v>19</v>
      </c>
    </row>
    <row r="117" spans="1:11" s="11" customFormat="1" ht="15" customHeight="1" x14ac:dyDescent="0.3">
      <c r="A117" s="31">
        <v>31</v>
      </c>
      <c r="B117" s="103" t="s">
        <v>140</v>
      </c>
      <c r="C117" s="33" t="s">
        <v>1059</v>
      </c>
      <c r="D117" s="34" t="s">
        <v>969</v>
      </c>
      <c r="E117" s="673"/>
      <c r="F117" s="657"/>
      <c r="G117" s="39">
        <v>46</v>
      </c>
      <c r="H117" s="38" t="s">
        <v>3</v>
      </c>
      <c r="I117" s="38"/>
      <c r="J117" s="38"/>
      <c r="K117" s="543">
        <f t="shared" si="7"/>
        <v>46</v>
      </c>
    </row>
    <row r="118" spans="1:11" s="11" customFormat="1" ht="15" customHeight="1" x14ac:dyDescent="0.3">
      <c r="A118" s="31">
        <v>32</v>
      </c>
      <c r="B118" s="103" t="s">
        <v>140</v>
      </c>
      <c r="C118" s="33" t="s">
        <v>1029</v>
      </c>
      <c r="D118" s="34" t="s">
        <v>1023</v>
      </c>
      <c r="E118" s="672"/>
      <c r="F118" s="656"/>
      <c r="G118" s="39">
        <v>5</v>
      </c>
      <c r="H118" s="38" t="s">
        <v>3</v>
      </c>
      <c r="I118" s="38" t="s">
        <v>3</v>
      </c>
      <c r="J118" s="38" t="s">
        <v>3</v>
      </c>
      <c r="K118" s="543">
        <f t="shared" si="7"/>
        <v>5</v>
      </c>
    </row>
    <row r="119" spans="1:11" s="11" customFormat="1" ht="15" customHeight="1" x14ac:dyDescent="0.3">
      <c r="A119" s="31">
        <v>33</v>
      </c>
      <c r="B119" s="103" t="s">
        <v>140</v>
      </c>
      <c r="C119" s="33" t="s">
        <v>298</v>
      </c>
      <c r="D119" s="34" t="s">
        <v>1181</v>
      </c>
      <c r="E119" s="356"/>
      <c r="F119" s="55"/>
      <c r="G119" s="42">
        <v>78</v>
      </c>
      <c r="H119" s="42">
        <v>21</v>
      </c>
      <c r="I119" s="36" t="s">
        <v>3</v>
      </c>
      <c r="J119" s="36" t="s">
        <v>3</v>
      </c>
      <c r="K119" s="543">
        <f t="shared" si="7"/>
        <v>99</v>
      </c>
    </row>
    <row r="120" spans="1:11" s="11" customFormat="1" ht="15" customHeight="1" x14ac:dyDescent="0.3">
      <c r="A120" s="31">
        <v>34</v>
      </c>
      <c r="B120" s="103" t="s">
        <v>140</v>
      </c>
      <c r="C120" s="33" t="s">
        <v>307</v>
      </c>
      <c r="D120" s="34" t="s">
        <v>1030</v>
      </c>
      <c r="E120" s="356"/>
      <c r="F120" s="55"/>
      <c r="G120" s="39">
        <v>11</v>
      </c>
      <c r="H120" s="38">
        <v>1</v>
      </c>
      <c r="I120" s="36" t="s">
        <v>3</v>
      </c>
      <c r="J120" s="36" t="s">
        <v>3</v>
      </c>
      <c r="K120" s="543">
        <f t="shared" si="7"/>
        <v>12</v>
      </c>
    </row>
    <row r="121" spans="1:11" s="11" customFormat="1" ht="15" customHeight="1" x14ac:dyDescent="0.3">
      <c r="A121" s="31">
        <v>35</v>
      </c>
      <c r="B121" s="103" t="s">
        <v>140</v>
      </c>
      <c r="C121" s="33" t="s">
        <v>768</v>
      </c>
      <c r="D121" s="34" t="s">
        <v>385</v>
      </c>
      <c r="E121" s="356"/>
      <c r="F121" s="356"/>
      <c r="G121" s="35">
        <v>3</v>
      </c>
      <c r="H121" s="38">
        <v>2</v>
      </c>
      <c r="I121" s="36" t="s">
        <v>3</v>
      </c>
      <c r="J121" s="36" t="s">
        <v>3</v>
      </c>
      <c r="K121" s="543">
        <f t="shared" si="7"/>
        <v>5</v>
      </c>
    </row>
    <row r="122" spans="1:11" s="11" customFormat="1" ht="15" customHeight="1" x14ac:dyDescent="0.3">
      <c r="A122" s="31">
        <v>36</v>
      </c>
      <c r="B122" s="103" t="s">
        <v>140</v>
      </c>
      <c r="C122" s="33" t="s">
        <v>330</v>
      </c>
      <c r="D122" s="34" t="s">
        <v>398</v>
      </c>
      <c r="E122" s="356"/>
      <c r="F122" s="356"/>
      <c r="G122" s="38">
        <v>187</v>
      </c>
      <c r="H122" s="38">
        <v>7</v>
      </c>
      <c r="I122" s="36" t="s">
        <v>3</v>
      </c>
      <c r="J122" s="36" t="s">
        <v>3</v>
      </c>
      <c r="K122" s="543">
        <f t="shared" si="7"/>
        <v>194</v>
      </c>
    </row>
    <row r="123" spans="1:11" s="11" customFormat="1" ht="15" customHeight="1" x14ac:dyDescent="0.3">
      <c r="A123" s="31">
        <v>37</v>
      </c>
      <c r="B123" s="103" t="s">
        <v>140</v>
      </c>
      <c r="C123" s="33" t="s">
        <v>328</v>
      </c>
      <c r="D123" s="34" t="s">
        <v>395</v>
      </c>
      <c r="E123" s="356"/>
      <c r="F123" s="356"/>
      <c r="G123" s="39">
        <v>4</v>
      </c>
      <c r="H123" s="38" t="s">
        <v>3</v>
      </c>
      <c r="I123" s="38" t="s">
        <v>3</v>
      </c>
      <c r="J123" s="38" t="s">
        <v>3</v>
      </c>
      <c r="K123" s="543">
        <f t="shared" si="7"/>
        <v>4</v>
      </c>
    </row>
    <row r="124" spans="1:11" s="11" customFormat="1" ht="15" customHeight="1" x14ac:dyDescent="0.3">
      <c r="A124" s="31">
        <v>38</v>
      </c>
      <c r="B124" s="103" t="s">
        <v>140</v>
      </c>
      <c r="C124" s="33" t="s">
        <v>1090</v>
      </c>
      <c r="D124" s="34" t="s">
        <v>389</v>
      </c>
      <c r="E124" s="356"/>
      <c r="F124" s="356"/>
      <c r="G124" s="39">
        <v>17</v>
      </c>
      <c r="H124" s="38">
        <v>3</v>
      </c>
      <c r="I124" s="38" t="s">
        <v>3</v>
      </c>
      <c r="J124" s="38" t="s">
        <v>3</v>
      </c>
      <c r="K124" s="543">
        <f t="shared" si="7"/>
        <v>20</v>
      </c>
    </row>
    <row r="125" spans="1:11" s="11" customFormat="1" ht="15" customHeight="1" x14ac:dyDescent="0.3">
      <c r="A125" s="31">
        <v>39</v>
      </c>
      <c r="B125" s="559" t="s">
        <v>140</v>
      </c>
      <c r="C125" s="33" t="s">
        <v>1007</v>
      </c>
      <c r="D125" s="34" t="s">
        <v>1009</v>
      </c>
      <c r="E125" s="356"/>
      <c r="F125" s="356"/>
      <c r="G125" s="38">
        <v>11</v>
      </c>
      <c r="H125" s="38" t="s">
        <v>3</v>
      </c>
      <c r="I125" s="36" t="s">
        <v>3</v>
      </c>
      <c r="J125" s="36" t="s">
        <v>3</v>
      </c>
      <c r="K125" s="543">
        <f t="shared" si="7"/>
        <v>11</v>
      </c>
    </row>
    <row r="126" spans="1:11" s="69" customFormat="1" ht="15" customHeight="1" x14ac:dyDescent="0.3">
      <c r="A126" s="31">
        <v>40</v>
      </c>
      <c r="B126" s="103" t="s">
        <v>140</v>
      </c>
      <c r="C126" s="33" t="s">
        <v>315</v>
      </c>
      <c r="D126" s="34" t="s">
        <v>384</v>
      </c>
      <c r="E126" s="356"/>
      <c r="F126" s="356"/>
      <c r="G126" s="39">
        <v>21</v>
      </c>
      <c r="H126" s="38">
        <v>6</v>
      </c>
      <c r="I126" s="36" t="s">
        <v>3</v>
      </c>
      <c r="J126" s="36" t="s">
        <v>3</v>
      </c>
      <c r="K126" s="543">
        <f t="shared" si="7"/>
        <v>27</v>
      </c>
    </row>
    <row r="127" spans="1:11" s="11" customFormat="1" ht="15" customHeight="1" x14ac:dyDescent="0.3">
      <c r="A127" s="31">
        <v>41</v>
      </c>
      <c r="B127" s="103" t="s">
        <v>140</v>
      </c>
      <c r="C127" s="33" t="s">
        <v>879</v>
      </c>
      <c r="D127" s="34" t="s">
        <v>1024</v>
      </c>
      <c r="E127" s="356"/>
      <c r="F127" s="356"/>
      <c r="G127" s="39">
        <v>31</v>
      </c>
      <c r="H127" s="38" t="s">
        <v>3</v>
      </c>
      <c r="I127" s="36" t="s">
        <v>3</v>
      </c>
      <c r="J127" s="36" t="s">
        <v>3</v>
      </c>
      <c r="K127" s="543">
        <f t="shared" si="7"/>
        <v>31</v>
      </c>
    </row>
    <row r="128" spans="1:11" s="11" customFormat="1" ht="15" customHeight="1" x14ac:dyDescent="0.3">
      <c r="A128" s="31">
        <v>42</v>
      </c>
      <c r="B128" s="305" t="s">
        <v>140</v>
      </c>
      <c r="C128" s="306" t="s">
        <v>1225</v>
      </c>
      <c r="D128" s="303" t="s">
        <v>1226</v>
      </c>
      <c r="E128" s="356"/>
      <c r="F128" s="356"/>
      <c r="G128" s="39">
        <v>29</v>
      </c>
      <c r="H128" s="38">
        <v>21</v>
      </c>
      <c r="I128" s="36"/>
      <c r="J128" s="36"/>
      <c r="K128" s="543"/>
    </row>
    <row r="129" spans="1:11" s="11" customFormat="1" ht="15" customHeight="1" x14ac:dyDescent="0.3">
      <c r="A129" s="31">
        <v>43</v>
      </c>
      <c r="B129" s="103" t="s">
        <v>140</v>
      </c>
      <c r="C129" s="33" t="s">
        <v>810</v>
      </c>
      <c r="D129" s="34" t="s">
        <v>811</v>
      </c>
      <c r="E129" s="356"/>
      <c r="F129" s="356"/>
      <c r="G129" s="39">
        <v>23</v>
      </c>
      <c r="H129" s="38">
        <v>8</v>
      </c>
      <c r="I129" s="38" t="s">
        <v>3</v>
      </c>
      <c r="J129" s="38" t="s">
        <v>3</v>
      </c>
      <c r="K129" s="543">
        <f t="shared" si="7"/>
        <v>31</v>
      </c>
    </row>
    <row r="130" spans="1:11" s="11" customFormat="1" ht="15" customHeight="1" x14ac:dyDescent="0.3">
      <c r="A130" s="31">
        <v>44</v>
      </c>
      <c r="B130" s="103" t="s">
        <v>140</v>
      </c>
      <c r="C130" s="33" t="s">
        <v>165</v>
      </c>
      <c r="D130" s="34" t="s">
        <v>414</v>
      </c>
      <c r="E130" s="356"/>
      <c r="F130" s="356"/>
      <c r="G130" s="39">
        <v>9</v>
      </c>
      <c r="H130" s="38">
        <v>3</v>
      </c>
      <c r="I130" s="38" t="s">
        <v>3</v>
      </c>
      <c r="J130" s="38" t="s">
        <v>3</v>
      </c>
      <c r="K130" s="543">
        <f t="shared" si="7"/>
        <v>12</v>
      </c>
    </row>
    <row r="131" spans="1:11" s="11" customFormat="1" ht="15" customHeight="1" x14ac:dyDescent="0.3">
      <c r="A131" s="31">
        <v>45</v>
      </c>
      <c r="B131" s="103" t="s">
        <v>142</v>
      </c>
      <c r="C131" s="33" t="s">
        <v>866</v>
      </c>
      <c r="D131" s="34" t="s">
        <v>414</v>
      </c>
      <c r="E131" s="356"/>
      <c r="F131" s="356"/>
      <c r="G131" s="39">
        <v>7</v>
      </c>
      <c r="H131" s="38">
        <v>13</v>
      </c>
      <c r="I131" s="38" t="s">
        <v>3</v>
      </c>
      <c r="J131" s="38" t="s">
        <v>3</v>
      </c>
      <c r="K131" s="543">
        <f t="shared" si="7"/>
        <v>20</v>
      </c>
    </row>
    <row r="132" spans="1:11" s="11" customFormat="1" ht="15" customHeight="1" x14ac:dyDescent="0.3">
      <c r="A132" s="31">
        <v>46</v>
      </c>
      <c r="B132" s="607" t="s">
        <v>142</v>
      </c>
      <c r="C132" s="7" t="s">
        <v>1212</v>
      </c>
      <c r="D132" s="34" t="s">
        <v>1213</v>
      </c>
      <c r="E132" s="356"/>
      <c r="F132" s="356"/>
      <c r="G132" s="39">
        <v>22</v>
      </c>
      <c r="H132" s="38">
        <v>21</v>
      </c>
      <c r="I132" s="38" t="s">
        <v>3</v>
      </c>
      <c r="J132" s="38" t="s">
        <v>3</v>
      </c>
      <c r="K132" s="543"/>
    </row>
    <row r="133" spans="1:11" s="11" customFormat="1" ht="15" customHeight="1" x14ac:dyDescent="0.3">
      <c r="A133" s="31">
        <v>47</v>
      </c>
      <c r="B133" s="607" t="s">
        <v>142</v>
      </c>
      <c r="C133" s="33" t="s">
        <v>353</v>
      </c>
      <c r="D133" s="34" t="s">
        <v>509</v>
      </c>
      <c r="E133" s="356"/>
      <c r="F133" s="356"/>
      <c r="G133" s="35">
        <v>100</v>
      </c>
      <c r="H133" s="38">
        <v>19</v>
      </c>
      <c r="I133" s="36" t="s">
        <v>3</v>
      </c>
      <c r="J133" s="36" t="s">
        <v>3</v>
      </c>
      <c r="K133" s="543">
        <f t="shared" si="7"/>
        <v>119</v>
      </c>
    </row>
    <row r="134" spans="1:11" s="11" customFormat="1" ht="15" customHeight="1" x14ac:dyDescent="0.3">
      <c r="A134" s="31">
        <v>48</v>
      </c>
      <c r="B134" s="47" t="s">
        <v>149</v>
      </c>
      <c r="C134" s="33" t="s">
        <v>309</v>
      </c>
      <c r="D134" s="34" t="s">
        <v>380</v>
      </c>
      <c r="E134" s="356"/>
      <c r="F134" s="356"/>
      <c r="G134" s="39">
        <v>40</v>
      </c>
      <c r="H134" s="38">
        <v>1</v>
      </c>
      <c r="I134" s="37" t="s">
        <v>3</v>
      </c>
      <c r="J134" s="37" t="s">
        <v>3</v>
      </c>
      <c r="K134" s="543">
        <f t="shared" si="7"/>
        <v>41</v>
      </c>
    </row>
    <row r="135" spans="1:11" s="11" customFormat="1" ht="15" customHeight="1" x14ac:dyDescent="0.3">
      <c r="A135" s="31">
        <v>49</v>
      </c>
      <c r="B135" s="47" t="s">
        <v>140</v>
      </c>
      <c r="C135" s="33" t="s">
        <v>1060</v>
      </c>
      <c r="D135" s="34" t="s">
        <v>969</v>
      </c>
      <c r="E135" s="356"/>
      <c r="F135" s="356"/>
      <c r="G135" s="39">
        <v>47</v>
      </c>
      <c r="H135" s="38" t="s">
        <v>3</v>
      </c>
      <c r="I135" s="37"/>
      <c r="J135" s="37"/>
      <c r="K135" s="543">
        <f t="shared" si="7"/>
        <v>47</v>
      </c>
    </row>
    <row r="136" spans="1:11" s="11" customFormat="1" ht="15" customHeight="1" x14ac:dyDescent="0.3">
      <c r="A136" s="31">
        <v>50</v>
      </c>
      <c r="B136" s="77" t="s">
        <v>142</v>
      </c>
      <c r="C136" s="33" t="s">
        <v>536</v>
      </c>
      <c r="D136" s="34" t="s">
        <v>537</v>
      </c>
      <c r="E136" s="356"/>
      <c r="F136" s="356"/>
      <c r="G136" s="35">
        <v>20</v>
      </c>
      <c r="H136" s="38">
        <v>7</v>
      </c>
      <c r="I136" s="37" t="s">
        <v>3</v>
      </c>
      <c r="J136" s="37" t="s">
        <v>3</v>
      </c>
      <c r="K136" s="543">
        <f t="shared" si="7"/>
        <v>27</v>
      </c>
    </row>
    <row r="137" spans="1:11" s="11" customFormat="1" ht="15" customHeight="1" x14ac:dyDescent="0.3">
      <c r="A137" s="31">
        <v>51</v>
      </c>
      <c r="B137" s="77" t="s">
        <v>142</v>
      </c>
      <c r="C137" s="33" t="s">
        <v>1167</v>
      </c>
      <c r="D137" s="34" t="s">
        <v>1163</v>
      </c>
      <c r="E137" s="356"/>
      <c r="F137" s="356">
        <v>20204392</v>
      </c>
      <c r="G137" s="35">
        <v>13</v>
      </c>
      <c r="H137" s="38">
        <v>7</v>
      </c>
      <c r="I137" s="37" t="s">
        <v>3</v>
      </c>
      <c r="J137" s="37" t="s">
        <v>3</v>
      </c>
      <c r="K137" s="543">
        <f t="shared" si="7"/>
        <v>20</v>
      </c>
    </row>
    <row r="138" spans="1:11" s="11" customFormat="1" ht="15" customHeight="1" x14ac:dyDescent="0.3">
      <c r="A138" s="31">
        <v>52</v>
      </c>
      <c r="B138" s="103" t="s">
        <v>140</v>
      </c>
      <c r="C138" s="33" t="s">
        <v>314</v>
      </c>
      <c r="D138" s="34" t="s">
        <v>1031</v>
      </c>
      <c r="E138" s="356"/>
      <c r="F138" s="356"/>
      <c r="G138" s="39">
        <v>49</v>
      </c>
      <c r="H138" s="38">
        <v>1</v>
      </c>
      <c r="I138" s="37" t="s">
        <v>3</v>
      </c>
      <c r="J138" s="37" t="s">
        <v>3</v>
      </c>
      <c r="K138" s="543">
        <f t="shared" si="7"/>
        <v>50</v>
      </c>
    </row>
    <row r="139" spans="1:11" s="11" customFormat="1" ht="15" customHeight="1" x14ac:dyDescent="0.3">
      <c r="A139" s="31">
        <v>53</v>
      </c>
      <c r="B139" s="103" t="s">
        <v>140</v>
      </c>
      <c r="C139" s="33" t="s">
        <v>1032</v>
      </c>
      <c r="D139" s="34" t="s">
        <v>1023</v>
      </c>
      <c r="E139" s="356"/>
      <c r="F139" s="356"/>
      <c r="G139" s="39">
        <v>28</v>
      </c>
      <c r="H139" s="38" t="s">
        <v>3</v>
      </c>
      <c r="I139" s="40" t="s">
        <v>3</v>
      </c>
      <c r="J139" s="37"/>
      <c r="K139" s="543">
        <f t="shared" si="7"/>
        <v>28</v>
      </c>
    </row>
    <row r="140" spans="1:11" s="11" customFormat="1" ht="15" customHeight="1" x14ac:dyDescent="0.3">
      <c r="A140" s="31">
        <v>54</v>
      </c>
      <c r="B140" s="103" t="s">
        <v>140</v>
      </c>
      <c r="C140" s="33" t="s">
        <v>842</v>
      </c>
      <c r="D140" s="34" t="s">
        <v>823</v>
      </c>
      <c r="E140" s="356"/>
      <c r="F140" s="356"/>
      <c r="G140" s="39">
        <v>16</v>
      </c>
      <c r="H140" s="38" t="s">
        <v>3</v>
      </c>
      <c r="I140" s="40" t="s">
        <v>3</v>
      </c>
      <c r="J140" s="40" t="s">
        <v>3</v>
      </c>
      <c r="K140" s="543">
        <f t="shared" si="7"/>
        <v>16</v>
      </c>
    </row>
    <row r="141" spans="1:11" s="11" customFormat="1" ht="15" customHeight="1" x14ac:dyDescent="0.3">
      <c r="A141" s="31">
        <v>55</v>
      </c>
      <c r="B141" s="103" t="s">
        <v>149</v>
      </c>
      <c r="C141" s="33" t="s">
        <v>887</v>
      </c>
      <c r="D141" s="34" t="s">
        <v>852</v>
      </c>
      <c r="E141" s="356"/>
      <c r="F141" s="356"/>
      <c r="G141" s="39">
        <v>8</v>
      </c>
      <c r="H141" s="38" t="s">
        <v>3</v>
      </c>
      <c r="I141" s="37" t="s">
        <v>3</v>
      </c>
      <c r="J141" s="37" t="s">
        <v>3</v>
      </c>
      <c r="K141" s="543">
        <f t="shared" si="7"/>
        <v>8</v>
      </c>
    </row>
    <row r="142" spans="1:11" s="11" customFormat="1" ht="15" customHeight="1" x14ac:dyDescent="0.3">
      <c r="A142" s="31">
        <v>56</v>
      </c>
      <c r="B142" s="103" t="s">
        <v>140</v>
      </c>
      <c r="C142" s="33" t="s">
        <v>285</v>
      </c>
      <c r="D142" s="34" t="s">
        <v>483</v>
      </c>
      <c r="E142" s="356"/>
      <c r="F142" s="356"/>
      <c r="G142" s="35">
        <v>340</v>
      </c>
      <c r="H142" s="38">
        <v>2</v>
      </c>
      <c r="I142" s="37" t="s">
        <v>3</v>
      </c>
      <c r="J142" s="37" t="s">
        <v>3</v>
      </c>
      <c r="K142" s="543">
        <f t="shared" si="7"/>
        <v>342</v>
      </c>
    </row>
    <row r="143" spans="1:11" s="11" customFormat="1" ht="15" customHeight="1" x14ac:dyDescent="0.3">
      <c r="A143" s="31">
        <v>57</v>
      </c>
      <c r="B143" s="103" t="s">
        <v>140</v>
      </c>
      <c r="C143" s="33" t="s">
        <v>319</v>
      </c>
      <c r="D143" s="34" t="s">
        <v>387</v>
      </c>
      <c r="E143" s="356"/>
      <c r="F143" s="356"/>
      <c r="G143" s="39">
        <v>15</v>
      </c>
      <c r="H143" s="38">
        <v>1</v>
      </c>
      <c r="I143" s="40" t="s">
        <v>3</v>
      </c>
      <c r="J143" s="40" t="s">
        <v>3</v>
      </c>
      <c r="K143" s="543">
        <f t="shared" si="7"/>
        <v>16</v>
      </c>
    </row>
    <row r="144" spans="1:11" s="11" customFormat="1" ht="15" customHeight="1" x14ac:dyDescent="0.3">
      <c r="A144" s="31">
        <v>58</v>
      </c>
      <c r="B144" s="103" t="s">
        <v>140</v>
      </c>
      <c r="C144" s="33" t="s">
        <v>808</v>
      </c>
      <c r="D144" s="34" t="s">
        <v>383</v>
      </c>
      <c r="E144" s="356"/>
      <c r="F144" s="356"/>
      <c r="G144" s="42">
        <v>98</v>
      </c>
      <c r="H144" s="38">
        <v>4</v>
      </c>
      <c r="I144" s="37" t="s">
        <v>3</v>
      </c>
      <c r="J144" s="37" t="s">
        <v>3</v>
      </c>
      <c r="K144" s="543">
        <f t="shared" si="7"/>
        <v>102</v>
      </c>
    </row>
    <row r="145" spans="1:11" s="11" customFormat="1" ht="15" customHeight="1" x14ac:dyDescent="0.3">
      <c r="A145" s="31">
        <v>59</v>
      </c>
      <c r="B145" s="103" t="s">
        <v>140</v>
      </c>
      <c r="C145" s="33" t="s">
        <v>863</v>
      </c>
      <c r="D145" s="34" t="s">
        <v>864</v>
      </c>
      <c r="E145" s="356"/>
      <c r="F145" s="356"/>
      <c r="G145" s="39">
        <v>67</v>
      </c>
      <c r="H145" s="38">
        <v>2</v>
      </c>
      <c r="I145" s="37" t="s">
        <v>3</v>
      </c>
      <c r="J145" s="37" t="s">
        <v>3</v>
      </c>
      <c r="K145" s="543">
        <f t="shared" si="7"/>
        <v>69</v>
      </c>
    </row>
    <row r="146" spans="1:11" s="11" customFormat="1" ht="15" customHeight="1" x14ac:dyDescent="0.3">
      <c r="A146" s="31">
        <v>60</v>
      </c>
      <c r="B146" s="103" t="s">
        <v>140</v>
      </c>
      <c r="C146" s="33" t="s">
        <v>981</v>
      </c>
      <c r="D146" s="34" t="s">
        <v>954</v>
      </c>
      <c r="E146" s="356"/>
      <c r="F146" s="356"/>
      <c r="G146" s="39">
        <v>15</v>
      </c>
      <c r="H146" s="38" t="s">
        <v>3</v>
      </c>
      <c r="I146" s="40" t="s">
        <v>3</v>
      </c>
      <c r="J146" s="40" t="s">
        <v>3</v>
      </c>
      <c r="K146" s="543">
        <f t="shared" si="7"/>
        <v>15</v>
      </c>
    </row>
    <row r="147" spans="1:11" s="12" customFormat="1" ht="14.1" customHeight="1" x14ac:dyDescent="0.3">
      <c r="A147" s="31">
        <v>61</v>
      </c>
      <c r="B147" s="103" t="s">
        <v>140</v>
      </c>
      <c r="C147" s="33" t="s">
        <v>303</v>
      </c>
      <c r="D147" s="34" t="s">
        <v>377</v>
      </c>
      <c r="E147" s="356"/>
      <c r="F147" s="356"/>
      <c r="G147" s="39">
        <v>4</v>
      </c>
      <c r="H147" s="38">
        <v>24</v>
      </c>
      <c r="I147" s="37" t="s">
        <v>3</v>
      </c>
      <c r="J147" s="37" t="s">
        <v>3</v>
      </c>
      <c r="K147" s="543">
        <f t="shared" si="7"/>
        <v>28</v>
      </c>
    </row>
    <row r="148" spans="1:11" s="12" customFormat="1" ht="14.1" customHeight="1" x14ac:dyDescent="0.3">
      <c r="A148" s="31">
        <v>62</v>
      </c>
      <c r="B148" s="114" t="s">
        <v>149</v>
      </c>
      <c r="C148" s="33" t="s">
        <v>827</v>
      </c>
      <c r="D148" s="34" t="s">
        <v>828</v>
      </c>
      <c r="E148" s="357"/>
      <c r="F148" s="357"/>
      <c r="G148" s="39">
        <v>16</v>
      </c>
      <c r="H148" s="38"/>
      <c r="I148" s="37"/>
      <c r="J148" s="37"/>
      <c r="K148" s="543">
        <f t="shared" si="7"/>
        <v>16</v>
      </c>
    </row>
    <row r="149" spans="1:11" s="12" customFormat="1" ht="14.1" customHeight="1" x14ac:dyDescent="0.3">
      <c r="A149" s="31">
        <v>63</v>
      </c>
      <c r="B149" s="114" t="s">
        <v>140</v>
      </c>
      <c r="C149" s="33" t="s">
        <v>841</v>
      </c>
      <c r="D149" s="34" t="s">
        <v>823</v>
      </c>
      <c r="E149" s="356"/>
      <c r="F149" s="356"/>
      <c r="G149" s="39">
        <v>4</v>
      </c>
      <c r="H149" s="38" t="s">
        <v>3</v>
      </c>
      <c r="I149" s="40" t="s">
        <v>3</v>
      </c>
      <c r="J149" s="40" t="s">
        <v>3</v>
      </c>
      <c r="K149" s="543">
        <f t="shared" si="7"/>
        <v>4</v>
      </c>
    </row>
    <row r="150" spans="1:11" s="12" customFormat="1" ht="14.1" customHeight="1" x14ac:dyDescent="0.3">
      <c r="A150" s="31">
        <v>64</v>
      </c>
      <c r="B150" s="341" t="s">
        <v>140</v>
      </c>
      <c r="C150" s="33" t="s">
        <v>1033</v>
      </c>
      <c r="D150" s="34" t="s">
        <v>1023</v>
      </c>
      <c r="E150" s="356"/>
      <c r="F150" s="356"/>
      <c r="G150" s="35">
        <v>41</v>
      </c>
      <c r="H150" s="38" t="s">
        <v>3</v>
      </c>
      <c r="I150" s="38" t="s">
        <v>3</v>
      </c>
      <c r="J150" s="38" t="s">
        <v>3</v>
      </c>
      <c r="K150" s="543">
        <f t="shared" si="7"/>
        <v>41</v>
      </c>
    </row>
    <row r="151" spans="1:11" s="12" customFormat="1" ht="14.1" customHeight="1" x14ac:dyDescent="0.3">
      <c r="A151" s="31">
        <v>65</v>
      </c>
      <c r="B151" s="534" t="s">
        <v>140</v>
      </c>
      <c r="C151" s="33" t="s">
        <v>356</v>
      </c>
      <c r="D151" s="34" t="s">
        <v>416</v>
      </c>
      <c r="E151" s="356"/>
      <c r="F151" s="356"/>
      <c r="G151" s="35">
        <v>31</v>
      </c>
      <c r="H151" s="38">
        <v>3</v>
      </c>
      <c r="I151" s="37" t="s">
        <v>3</v>
      </c>
      <c r="J151" s="37" t="s">
        <v>3</v>
      </c>
      <c r="K151" s="543">
        <f t="shared" si="7"/>
        <v>34</v>
      </c>
    </row>
    <row r="152" spans="1:11" s="68" customFormat="1" ht="14.1" customHeight="1" x14ac:dyDescent="0.3">
      <c r="A152" s="31">
        <v>66</v>
      </c>
      <c r="B152" s="534" t="s">
        <v>140</v>
      </c>
      <c r="C152" s="33" t="s">
        <v>1008</v>
      </c>
      <c r="D152" s="34" t="s">
        <v>1009</v>
      </c>
      <c r="E152" s="356"/>
      <c r="F152" s="356"/>
      <c r="G152" s="39">
        <v>8</v>
      </c>
      <c r="H152" s="38" t="s">
        <v>3</v>
      </c>
      <c r="I152" s="37" t="s">
        <v>3</v>
      </c>
      <c r="J152" s="37" t="s">
        <v>3</v>
      </c>
      <c r="K152" s="543">
        <f t="shared" si="7"/>
        <v>8</v>
      </c>
    </row>
    <row r="153" spans="1:11" s="12" customFormat="1" ht="14.1" customHeight="1" x14ac:dyDescent="0.3">
      <c r="A153" s="31">
        <v>67</v>
      </c>
      <c r="B153" s="534" t="s">
        <v>140</v>
      </c>
      <c r="C153" s="33" t="s">
        <v>334</v>
      </c>
      <c r="D153" s="34" t="s">
        <v>401</v>
      </c>
      <c r="E153" s="356"/>
      <c r="F153" s="356"/>
      <c r="G153" s="39">
        <v>74</v>
      </c>
      <c r="H153" s="38">
        <v>5</v>
      </c>
      <c r="I153" s="37" t="s">
        <v>3</v>
      </c>
      <c r="J153" s="37" t="s">
        <v>3</v>
      </c>
      <c r="K153" s="543">
        <f t="shared" si="7"/>
        <v>79</v>
      </c>
    </row>
    <row r="154" spans="1:11" s="12" customFormat="1" ht="14.1" customHeight="1" x14ac:dyDescent="0.3">
      <c r="A154" s="31">
        <v>68</v>
      </c>
      <c r="B154" s="534" t="s">
        <v>140</v>
      </c>
      <c r="C154" s="33" t="s">
        <v>502</v>
      </c>
      <c r="D154" s="34" t="s">
        <v>503</v>
      </c>
      <c r="E154" s="625"/>
      <c r="F154" s="625"/>
      <c r="G154" s="35">
        <v>28</v>
      </c>
      <c r="H154" s="38">
        <v>6</v>
      </c>
      <c r="I154" s="37" t="s">
        <v>3</v>
      </c>
      <c r="J154" s="37" t="s">
        <v>3</v>
      </c>
      <c r="K154" s="543">
        <f t="shared" ref="K154:K219" si="8">SUM(G154:J154)</f>
        <v>34</v>
      </c>
    </row>
    <row r="155" spans="1:11" s="12" customFormat="1" ht="14.1" customHeight="1" x14ac:dyDescent="0.3">
      <c r="A155" s="31">
        <v>69</v>
      </c>
      <c r="B155" s="534" t="s">
        <v>140</v>
      </c>
      <c r="C155" s="33" t="s">
        <v>1034</v>
      </c>
      <c r="D155" s="34" t="s">
        <v>1023</v>
      </c>
      <c r="E155" s="356"/>
      <c r="F155" s="356"/>
      <c r="G155" s="43">
        <v>5</v>
      </c>
      <c r="H155" s="42" t="s">
        <v>3</v>
      </c>
      <c r="I155" s="93" t="s">
        <v>3</v>
      </c>
      <c r="J155" s="93" t="s">
        <v>3</v>
      </c>
      <c r="K155" s="543">
        <f t="shared" si="8"/>
        <v>5</v>
      </c>
    </row>
    <row r="156" spans="1:11" s="12" customFormat="1" ht="14.1" customHeight="1" x14ac:dyDescent="0.3">
      <c r="A156" s="31">
        <v>70</v>
      </c>
      <c r="B156" s="534" t="s">
        <v>140</v>
      </c>
      <c r="C156" s="33" t="s">
        <v>351</v>
      </c>
      <c r="D156" s="34" t="s">
        <v>483</v>
      </c>
      <c r="E156" s="356"/>
      <c r="F156" s="356"/>
      <c r="G156" s="43">
        <v>15</v>
      </c>
      <c r="H156" s="42" t="s">
        <v>3</v>
      </c>
      <c r="I156" s="93" t="s">
        <v>3</v>
      </c>
      <c r="J156" s="93" t="s">
        <v>3</v>
      </c>
      <c r="K156" s="543">
        <f t="shared" si="8"/>
        <v>15</v>
      </c>
    </row>
    <row r="157" spans="1:11" s="12" customFormat="1" ht="14.1" customHeight="1" x14ac:dyDescent="0.3">
      <c r="A157" s="31">
        <v>71</v>
      </c>
      <c r="B157" s="738" t="s">
        <v>140</v>
      </c>
      <c r="C157" s="306" t="s">
        <v>1232</v>
      </c>
      <c r="D157" s="303" t="s">
        <v>969</v>
      </c>
      <c r="E157" s="356"/>
      <c r="F157" s="356"/>
      <c r="G157" s="43">
        <v>47</v>
      </c>
      <c r="H157" s="42">
        <v>5</v>
      </c>
      <c r="I157" s="93"/>
      <c r="J157" s="93"/>
      <c r="K157" s="543"/>
    </row>
    <row r="158" spans="1:11" s="12" customFormat="1" ht="14.1" customHeight="1" x14ac:dyDescent="0.3">
      <c r="A158" s="31">
        <v>72</v>
      </c>
      <c r="B158" s="534" t="s">
        <v>140</v>
      </c>
      <c r="C158" s="33" t="s">
        <v>1035</v>
      </c>
      <c r="D158" s="34" t="s">
        <v>1023</v>
      </c>
      <c r="E158" s="356"/>
      <c r="F158" s="356"/>
      <c r="G158" s="43">
        <v>6</v>
      </c>
      <c r="H158" s="42" t="s">
        <v>3</v>
      </c>
      <c r="I158" s="93" t="s">
        <v>3</v>
      </c>
      <c r="J158" s="93" t="s">
        <v>3</v>
      </c>
      <c r="K158" s="543">
        <f t="shared" si="8"/>
        <v>6</v>
      </c>
    </row>
    <row r="159" spans="1:11" s="12" customFormat="1" ht="14.1" customHeight="1" x14ac:dyDescent="0.3">
      <c r="A159" s="31">
        <v>73</v>
      </c>
      <c r="B159" s="103" t="s">
        <v>140</v>
      </c>
      <c r="C159" s="33" t="s">
        <v>321</v>
      </c>
      <c r="D159" s="34" t="s">
        <v>390</v>
      </c>
      <c r="E159" s="513"/>
      <c r="F159" s="513"/>
      <c r="G159" s="39">
        <v>45</v>
      </c>
      <c r="H159" s="38">
        <v>5</v>
      </c>
      <c r="I159" s="40" t="s">
        <v>3</v>
      </c>
      <c r="J159" s="40" t="s">
        <v>3</v>
      </c>
      <c r="K159" s="543">
        <f t="shared" si="8"/>
        <v>50</v>
      </c>
    </row>
    <row r="160" spans="1:11" s="12" customFormat="1" ht="14.1" customHeight="1" x14ac:dyDescent="0.3">
      <c r="A160" s="31">
        <v>74</v>
      </c>
      <c r="B160" s="103" t="s">
        <v>140</v>
      </c>
      <c r="C160" s="33" t="s">
        <v>955</v>
      </c>
      <c r="D160" s="34" t="s">
        <v>956</v>
      </c>
      <c r="E160" s="356"/>
      <c r="F160" s="356"/>
      <c r="G160" s="39">
        <v>14</v>
      </c>
      <c r="H160" s="38">
        <v>8</v>
      </c>
      <c r="I160" s="40" t="s">
        <v>3</v>
      </c>
      <c r="J160" s="40" t="s">
        <v>3</v>
      </c>
      <c r="K160" s="543">
        <f t="shared" si="8"/>
        <v>22</v>
      </c>
    </row>
    <row r="161" spans="1:11" s="12" customFormat="1" ht="14.1" customHeight="1" x14ac:dyDescent="0.3">
      <c r="A161" s="31">
        <v>75</v>
      </c>
      <c r="B161" s="103" t="s">
        <v>140</v>
      </c>
      <c r="C161" s="33" t="s">
        <v>905</v>
      </c>
      <c r="D161" s="34" t="s">
        <v>906</v>
      </c>
      <c r="E161" s="356"/>
      <c r="F161" s="356"/>
      <c r="G161" s="39">
        <v>50</v>
      </c>
      <c r="H161" s="38" t="s">
        <v>3</v>
      </c>
      <c r="I161" s="40" t="s">
        <v>3</v>
      </c>
      <c r="J161" s="40" t="s">
        <v>3</v>
      </c>
      <c r="K161" s="543">
        <f t="shared" si="8"/>
        <v>50</v>
      </c>
    </row>
    <row r="162" spans="1:11" s="12" customFormat="1" ht="14.1" customHeight="1" x14ac:dyDescent="0.3">
      <c r="A162" s="31">
        <v>76</v>
      </c>
      <c r="B162" s="103" t="s">
        <v>140</v>
      </c>
      <c r="C162" s="33" t="s">
        <v>1025</v>
      </c>
      <c r="D162" s="34" t="s">
        <v>1023</v>
      </c>
      <c r="E162" s="353"/>
      <c r="F162" s="353"/>
      <c r="G162" s="39">
        <v>37</v>
      </c>
      <c r="H162" s="38" t="s">
        <v>3</v>
      </c>
      <c r="I162" s="40" t="s">
        <v>3</v>
      </c>
      <c r="J162" s="40" t="s">
        <v>3</v>
      </c>
      <c r="K162" s="543">
        <f t="shared" si="8"/>
        <v>37</v>
      </c>
    </row>
    <row r="163" spans="1:11" s="12" customFormat="1" ht="14.1" customHeight="1" x14ac:dyDescent="0.3">
      <c r="A163" s="31">
        <v>77</v>
      </c>
      <c r="B163" s="103" t="s">
        <v>140</v>
      </c>
      <c r="C163" s="33" t="s">
        <v>1036</v>
      </c>
      <c r="D163" s="34" t="s">
        <v>1023</v>
      </c>
      <c r="E163" s="356"/>
      <c r="F163" s="356"/>
      <c r="G163" s="39">
        <v>17</v>
      </c>
      <c r="H163" s="38" t="s">
        <v>3</v>
      </c>
      <c r="I163" s="40" t="s">
        <v>3</v>
      </c>
      <c r="J163" s="40" t="s">
        <v>3</v>
      </c>
      <c r="K163" s="543">
        <f t="shared" si="8"/>
        <v>17</v>
      </c>
    </row>
    <row r="164" spans="1:11" s="12" customFormat="1" ht="14.1" customHeight="1" x14ac:dyDescent="0.3">
      <c r="A164" s="31">
        <v>78</v>
      </c>
      <c r="B164" s="103" t="s">
        <v>140</v>
      </c>
      <c r="C164" s="33" t="s">
        <v>329</v>
      </c>
      <c r="D164" s="34" t="s">
        <v>396</v>
      </c>
      <c r="E164" s="353"/>
      <c r="F164" s="353"/>
      <c r="G164" s="39">
        <v>9</v>
      </c>
      <c r="H164" s="38" t="s">
        <v>3</v>
      </c>
      <c r="I164" s="40" t="s">
        <v>3</v>
      </c>
      <c r="J164" s="40" t="s">
        <v>3</v>
      </c>
      <c r="K164" s="543">
        <f t="shared" si="8"/>
        <v>9</v>
      </c>
    </row>
    <row r="165" spans="1:11" s="12" customFormat="1" ht="14.1" customHeight="1" x14ac:dyDescent="0.3">
      <c r="A165" s="31">
        <v>79</v>
      </c>
      <c r="B165" s="606" t="s">
        <v>140</v>
      </c>
      <c r="C165" s="33" t="s">
        <v>1103</v>
      </c>
      <c r="D165" s="34" t="s">
        <v>1104</v>
      </c>
      <c r="E165" s="356"/>
      <c r="F165" s="356"/>
      <c r="G165" s="39">
        <v>20</v>
      </c>
      <c r="H165" s="38">
        <v>8</v>
      </c>
      <c r="I165" s="40" t="s">
        <v>3</v>
      </c>
      <c r="J165" s="40" t="s">
        <v>3</v>
      </c>
      <c r="K165" s="543">
        <f t="shared" si="8"/>
        <v>28</v>
      </c>
    </row>
    <row r="166" spans="1:11" s="12" customFormat="1" ht="14.1" customHeight="1" x14ac:dyDescent="0.3">
      <c r="A166" s="31">
        <v>80</v>
      </c>
      <c r="B166" s="103" t="s">
        <v>140</v>
      </c>
      <c r="C166" s="33" t="s">
        <v>1098</v>
      </c>
      <c r="D166" s="34" t="s">
        <v>823</v>
      </c>
      <c r="E166" s="356"/>
      <c r="F166" s="356"/>
      <c r="G166" s="39">
        <v>88</v>
      </c>
      <c r="H166" s="38">
        <v>2</v>
      </c>
      <c r="I166" s="40" t="s">
        <v>3</v>
      </c>
      <c r="J166" s="40" t="s">
        <v>3</v>
      </c>
      <c r="K166" s="543">
        <f t="shared" si="8"/>
        <v>90</v>
      </c>
    </row>
    <row r="167" spans="1:11" s="12" customFormat="1" ht="14.1" customHeight="1" x14ac:dyDescent="0.3">
      <c r="A167" s="31">
        <v>81</v>
      </c>
      <c r="B167" s="103" t="s">
        <v>140</v>
      </c>
      <c r="C167" s="33" t="s">
        <v>493</v>
      </c>
      <c r="D167" s="34" t="s">
        <v>521</v>
      </c>
      <c r="E167" s="356"/>
      <c r="F167" s="356"/>
      <c r="G167" s="35">
        <v>103</v>
      </c>
      <c r="H167" s="38">
        <v>2</v>
      </c>
      <c r="I167" s="37" t="s">
        <v>3</v>
      </c>
      <c r="J167" s="37" t="s">
        <v>3</v>
      </c>
      <c r="K167" s="543">
        <f t="shared" si="8"/>
        <v>105</v>
      </c>
    </row>
    <row r="168" spans="1:11" s="12" customFormat="1" ht="14.1" customHeight="1" x14ac:dyDescent="0.3">
      <c r="A168" s="31">
        <v>82</v>
      </c>
      <c r="B168" s="605" t="s">
        <v>140</v>
      </c>
      <c r="C168" s="33" t="s">
        <v>1101</v>
      </c>
      <c r="D168" s="34" t="s">
        <v>969</v>
      </c>
      <c r="E168" s="353"/>
      <c r="F168" s="353"/>
      <c r="G168" s="39">
        <v>65</v>
      </c>
      <c r="H168" s="38" t="s">
        <v>3</v>
      </c>
      <c r="I168" s="40" t="s">
        <v>3</v>
      </c>
      <c r="J168" s="40" t="s">
        <v>3</v>
      </c>
      <c r="K168" s="543">
        <f t="shared" si="8"/>
        <v>65</v>
      </c>
    </row>
    <row r="169" spans="1:11" s="12" customFormat="1" ht="14.1" customHeight="1" x14ac:dyDescent="0.3">
      <c r="A169" s="31">
        <v>83</v>
      </c>
      <c r="B169" s="103" t="s">
        <v>140</v>
      </c>
      <c r="C169" s="33" t="s">
        <v>327</v>
      </c>
      <c r="D169" s="34" t="s">
        <v>408</v>
      </c>
      <c r="E169" s="356"/>
      <c r="F169" s="356"/>
      <c r="G169" s="39">
        <v>192</v>
      </c>
      <c r="H169" s="36">
        <v>4</v>
      </c>
      <c r="I169" s="37" t="s">
        <v>3</v>
      </c>
      <c r="J169" s="37" t="s">
        <v>3</v>
      </c>
      <c r="K169" s="543">
        <f t="shared" si="8"/>
        <v>196</v>
      </c>
    </row>
    <row r="170" spans="1:11" s="12" customFormat="1" ht="14.1" customHeight="1" x14ac:dyDescent="0.3">
      <c r="A170" s="31">
        <v>84</v>
      </c>
      <c r="B170" s="103" t="s">
        <v>140</v>
      </c>
      <c r="C170" s="33" t="s">
        <v>1037</v>
      </c>
      <c r="D170" s="34" t="s">
        <v>1023</v>
      </c>
      <c r="E170" s="356"/>
      <c r="F170" s="356"/>
      <c r="G170" s="39">
        <v>4</v>
      </c>
      <c r="H170" s="36">
        <v>2</v>
      </c>
      <c r="I170" s="40" t="s">
        <v>3</v>
      </c>
      <c r="J170" s="40" t="s">
        <v>3</v>
      </c>
      <c r="K170" s="543">
        <f t="shared" si="8"/>
        <v>6</v>
      </c>
    </row>
    <row r="171" spans="1:11" s="12" customFormat="1" ht="14.1" customHeight="1" x14ac:dyDescent="0.3">
      <c r="A171" s="31">
        <v>85</v>
      </c>
      <c r="B171" s="103" t="s">
        <v>140</v>
      </c>
      <c r="C171" s="33" t="s">
        <v>296</v>
      </c>
      <c r="D171" s="34" t="s">
        <v>371</v>
      </c>
      <c r="E171" s="356"/>
      <c r="F171" s="356"/>
      <c r="G171" s="39">
        <v>78</v>
      </c>
      <c r="H171" s="38" t="s">
        <v>3</v>
      </c>
      <c r="I171" s="40" t="s">
        <v>3</v>
      </c>
      <c r="J171" s="40" t="s">
        <v>3</v>
      </c>
      <c r="K171" s="543">
        <f t="shared" si="8"/>
        <v>78</v>
      </c>
    </row>
    <row r="172" spans="1:11" s="12" customFormat="1" ht="14.1" customHeight="1" x14ac:dyDescent="0.3">
      <c r="A172" s="31">
        <v>86</v>
      </c>
      <c r="B172" s="103" t="s">
        <v>140</v>
      </c>
      <c r="C172" s="33" t="s">
        <v>865</v>
      </c>
      <c r="D172" s="34" t="s">
        <v>414</v>
      </c>
      <c r="E172" s="356"/>
      <c r="F172" s="356"/>
      <c r="G172" s="35">
        <v>11</v>
      </c>
      <c r="H172" s="38" t="s">
        <v>3</v>
      </c>
      <c r="I172" s="37" t="s">
        <v>3</v>
      </c>
      <c r="J172" s="37" t="s">
        <v>3</v>
      </c>
      <c r="K172" s="543">
        <f t="shared" si="8"/>
        <v>11</v>
      </c>
    </row>
    <row r="173" spans="1:11" s="11" customFormat="1" ht="15" customHeight="1" x14ac:dyDescent="0.3">
      <c r="A173" s="31">
        <v>87</v>
      </c>
      <c r="B173" s="103" t="s">
        <v>140</v>
      </c>
      <c r="C173" s="33" t="s">
        <v>354</v>
      </c>
      <c r="D173" s="34" t="s">
        <v>415</v>
      </c>
      <c r="E173" s="356"/>
      <c r="F173" s="356"/>
      <c r="G173" s="35">
        <v>275</v>
      </c>
      <c r="H173" s="38">
        <v>33</v>
      </c>
      <c r="I173" s="37" t="s">
        <v>3</v>
      </c>
      <c r="J173" s="37" t="s">
        <v>3</v>
      </c>
      <c r="K173" s="543">
        <f t="shared" si="8"/>
        <v>308</v>
      </c>
    </row>
    <row r="174" spans="1:11" s="11" customFormat="1" ht="15" customHeight="1" x14ac:dyDescent="0.3">
      <c r="A174" s="31">
        <v>88</v>
      </c>
      <c r="B174" s="103" t="s">
        <v>140</v>
      </c>
      <c r="C174" s="33" t="s">
        <v>485</v>
      </c>
      <c r="D174" s="34" t="s">
        <v>519</v>
      </c>
      <c r="E174" s="356"/>
      <c r="F174" s="356"/>
      <c r="G174" s="39">
        <v>152</v>
      </c>
      <c r="H174" s="38">
        <v>3</v>
      </c>
      <c r="I174" s="40" t="s">
        <v>3</v>
      </c>
      <c r="J174" s="40" t="s">
        <v>3</v>
      </c>
      <c r="K174" s="543">
        <f t="shared" si="8"/>
        <v>155</v>
      </c>
    </row>
    <row r="175" spans="1:11" s="11" customFormat="1" ht="15" customHeight="1" x14ac:dyDescent="0.3">
      <c r="A175" s="31">
        <v>89</v>
      </c>
      <c r="B175" s="103" t="s">
        <v>140</v>
      </c>
      <c r="C175" s="33" t="s">
        <v>355</v>
      </c>
      <c r="D175" s="34" t="s">
        <v>388</v>
      </c>
      <c r="E175" s="356"/>
      <c r="F175" s="356"/>
      <c r="G175" s="35">
        <v>1</v>
      </c>
      <c r="H175" s="38">
        <v>5</v>
      </c>
      <c r="I175" s="37" t="s">
        <v>3</v>
      </c>
      <c r="J175" s="37" t="s">
        <v>3</v>
      </c>
      <c r="K175" s="543">
        <f t="shared" si="8"/>
        <v>6</v>
      </c>
    </row>
    <row r="176" spans="1:11" s="11" customFormat="1" ht="15" customHeight="1" x14ac:dyDescent="0.3">
      <c r="A176" s="31">
        <v>90</v>
      </c>
      <c r="B176" s="103" t="s">
        <v>140</v>
      </c>
      <c r="C176" s="33" t="s">
        <v>1039</v>
      </c>
      <c r="D176" s="34" t="s">
        <v>1023</v>
      </c>
      <c r="E176" s="356"/>
      <c r="F176" s="356"/>
      <c r="G176" s="39">
        <v>40</v>
      </c>
      <c r="H176" s="38">
        <v>4</v>
      </c>
      <c r="I176" s="40" t="s">
        <v>3</v>
      </c>
      <c r="J176" s="40" t="s">
        <v>3</v>
      </c>
      <c r="K176" s="543">
        <f t="shared" si="8"/>
        <v>44</v>
      </c>
    </row>
    <row r="177" spans="1:11" s="11" customFormat="1" ht="15" customHeight="1" x14ac:dyDescent="0.3">
      <c r="A177" s="31">
        <v>91</v>
      </c>
      <c r="B177" s="103" t="s">
        <v>140</v>
      </c>
      <c r="C177" s="33" t="s">
        <v>1038</v>
      </c>
      <c r="D177" s="34" t="s">
        <v>1023</v>
      </c>
      <c r="E177" s="356"/>
      <c r="F177" s="356"/>
      <c r="G177" s="35">
        <v>11</v>
      </c>
      <c r="H177" s="38">
        <v>2</v>
      </c>
      <c r="I177" s="37" t="s">
        <v>3</v>
      </c>
      <c r="J177" s="37" t="s">
        <v>3</v>
      </c>
      <c r="K177" s="543">
        <f t="shared" si="8"/>
        <v>13</v>
      </c>
    </row>
    <row r="178" spans="1:11" s="11" customFormat="1" ht="15" customHeight="1" x14ac:dyDescent="0.3">
      <c r="A178" s="31">
        <v>92</v>
      </c>
      <c r="B178" s="103" t="s">
        <v>140</v>
      </c>
      <c r="C178" s="33" t="s">
        <v>348</v>
      </c>
      <c r="D178" s="34" t="s">
        <v>413</v>
      </c>
      <c r="E178" s="356"/>
      <c r="F178" s="356"/>
      <c r="G178" s="39">
        <v>5</v>
      </c>
      <c r="H178" s="45" t="s">
        <v>3</v>
      </c>
      <c r="I178" s="46" t="s">
        <v>3</v>
      </c>
      <c r="J178" s="46" t="s">
        <v>3</v>
      </c>
      <c r="K178" s="543">
        <f t="shared" si="8"/>
        <v>5</v>
      </c>
    </row>
    <row r="179" spans="1:11" s="11" customFormat="1" ht="15" customHeight="1" x14ac:dyDescent="0.3">
      <c r="A179" s="31">
        <v>93</v>
      </c>
      <c r="B179" s="103" t="s">
        <v>140</v>
      </c>
      <c r="C179" s="33" t="s">
        <v>638</v>
      </c>
      <c r="D179" s="34" t="s">
        <v>953</v>
      </c>
      <c r="E179" s="356"/>
      <c r="F179" s="356"/>
      <c r="G179" s="35">
        <v>137</v>
      </c>
      <c r="H179" s="38">
        <v>6</v>
      </c>
      <c r="I179" s="40" t="s">
        <v>3</v>
      </c>
      <c r="J179" s="40" t="s">
        <v>3</v>
      </c>
      <c r="K179" s="543">
        <f t="shared" si="8"/>
        <v>143</v>
      </c>
    </row>
    <row r="180" spans="1:11" s="11" customFormat="1" x14ac:dyDescent="0.3">
      <c r="A180" s="31">
        <v>94</v>
      </c>
      <c r="B180" s="103" t="s">
        <v>140</v>
      </c>
      <c r="C180" s="33" t="s">
        <v>438</v>
      </c>
      <c r="D180" s="34" t="s">
        <v>400</v>
      </c>
      <c r="E180" s="136"/>
      <c r="F180" s="136"/>
      <c r="G180" s="43">
        <v>10</v>
      </c>
      <c r="H180" s="42" t="s">
        <v>3</v>
      </c>
      <c r="I180" s="37" t="s">
        <v>3</v>
      </c>
      <c r="J180" s="37" t="s">
        <v>3</v>
      </c>
      <c r="K180" s="543">
        <f t="shared" si="8"/>
        <v>10</v>
      </c>
    </row>
    <row r="181" spans="1:11" s="11" customFormat="1" ht="15" customHeight="1" x14ac:dyDescent="0.3">
      <c r="A181" s="31">
        <v>95</v>
      </c>
      <c r="B181" s="103" t="s">
        <v>140</v>
      </c>
      <c r="C181" s="33" t="s">
        <v>968</v>
      </c>
      <c r="D181" s="34" t="s">
        <v>969</v>
      </c>
      <c r="E181" s="356"/>
      <c r="F181" s="55"/>
      <c r="G181" s="35">
        <v>19</v>
      </c>
      <c r="H181" s="38" t="s">
        <v>3</v>
      </c>
      <c r="I181" s="40" t="s">
        <v>3</v>
      </c>
      <c r="J181" s="37"/>
      <c r="K181" s="543">
        <f t="shared" si="8"/>
        <v>19</v>
      </c>
    </row>
    <row r="182" spans="1:11" s="11" customFormat="1" ht="15" customHeight="1" x14ac:dyDescent="0.3">
      <c r="A182" s="31">
        <v>96</v>
      </c>
      <c r="B182" s="103" t="s">
        <v>140</v>
      </c>
      <c r="C182" s="33" t="s">
        <v>1040</v>
      </c>
      <c r="D182" s="34" t="s">
        <v>1023</v>
      </c>
      <c r="E182" s="356"/>
      <c r="F182" s="55"/>
      <c r="G182" s="43">
        <v>37</v>
      </c>
      <c r="H182" s="42" t="s">
        <v>3</v>
      </c>
      <c r="I182" s="40" t="s">
        <v>3</v>
      </c>
      <c r="J182" s="40" t="s">
        <v>3</v>
      </c>
      <c r="K182" s="543">
        <f t="shared" si="8"/>
        <v>37</v>
      </c>
    </row>
    <row r="183" spans="1:11" s="11" customFormat="1" ht="15" customHeight="1" x14ac:dyDescent="0.3">
      <c r="A183" s="31">
        <v>97</v>
      </c>
      <c r="B183" s="103" t="s">
        <v>140</v>
      </c>
      <c r="C183" s="33" t="s">
        <v>318</v>
      </c>
      <c r="D183" s="34" t="s">
        <v>776</v>
      </c>
      <c r="E183" s="356"/>
      <c r="F183" s="356"/>
      <c r="G183" s="35">
        <v>144</v>
      </c>
      <c r="H183" s="38">
        <v>2</v>
      </c>
      <c r="I183" s="37" t="s">
        <v>3</v>
      </c>
      <c r="J183" s="37" t="s">
        <v>3</v>
      </c>
      <c r="K183" s="543">
        <f t="shared" si="8"/>
        <v>146</v>
      </c>
    </row>
    <row r="184" spans="1:11" s="11" customFormat="1" ht="15" customHeight="1" x14ac:dyDescent="0.3">
      <c r="A184" s="31">
        <v>98</v>
      </c>
      <c r="B184" s="103" t="s">
        <v>140</v>
      </c>
      <c r="C184" s="33" t="s">
        <v>787</v>
      </c>
      <c r="D184" s="34" t="s">
        <v>788</v>
      </c>
      <c r="E184" s="356"/>
      <c r="F184" s="356"/>
      <c r="G184" s="39">
        <v>7</v>
      </c>
      <c r="H184" s="38">
        <v>11</v>
      </c>
      <c r="I184" s="40" t="s">
        <v>3</v>
      </c>
      <c r="J184" s="40" t="s">
        <v>3</v>
      </c>
      <c r="K184" s="543">
        <f t="shared" si="8"/>
        <v>18</v>
      </c>
    </row>
    <row r="185" spans="1:11" s="11" customFormat="1" ht="15" customHeight="1" x14ac:dyDescent="0.3">
      <c r="A185" s="31">
        <v>99</v>
      </c>
      <c r="B185" s="103" t="s">
        <v>140</v>
      </c>
      <c r="C185" s="33" t="s">
        <v>346</v>
      </c>
      <c r="D185" s="34" t="s">
        <v>409</v>
      </c>
      <c r="E185" s="355"/>
      <c r="F185" s="355"/>
      <c r="G185" s="39">
        <v>5</v>
      </c>
      <c r="H185" s="38">
        <v>5</v>
      </c>
      <c r="I185" s="40" t="s">
        <v>3</v>
      </c>
      <c r="J185" s="40" t="s">
        <v>3</v>
      </c>
      <c r="K185" s="543">
        <f t="shared" si="8"/>
        <v>10</v>
      </c>
    </row>
    <row r="186" spans="1:11" s="11" customFormat="1" ht="15" customHeight="1" x14ac:dyDescent="0.3">
      <c r="A186" s="31">
        <v>100</v>
      </c>
      <c r="B186" s="103" t="s">
        <v>140</v>
      </c>
      <c r="C186" s="33" t="s">
        <v>982</v>
      </c>
      <c r="D186" s="34" t="s">
        <v>959</v>
      </c>
      <c r="E186" s="356"/>
      <c r="F186" s="356"/>
      <c r="G186" s="39">
        <v>6</v>
      </c>
      <c r="H186" s="38" t="s">
        <v>3</v>
      </c>
      <c r="I186" s="40" t="s">
        <v>3</v>
      </c>
      <c r="J186" s="40" t="s">
        <v>3</v>
      </c>
      <c r="K186" s="543">
        <f t="shared" si="8"/>
        <v>6</v>
      </c>
    </row>
    <row r="187" spans="1:11" s="11" customFormat="1" ht="15" customHeight="1" x14ac:dyDescent="0.3">
      <c r="A187" s="31">
        <v>101</v>
      </c>
      <c r="B187" s="103" t="s">
        <v>140</v>
      </c>
      <c r="C187" s="33" t="s">
        <v>1041</v>
      </c>
      <c r="D187" s="34" t="s">
        <v>1023</v>
      </c>
      <c r="E187" s="356"/>
      <c r="F187" s="356"/>
      <c r="G187" s="39">
        <v>28</v>
      </c>
      <c r="H187" s="38" t="s">
        <v>3</v>
      </c>
      <c r="I187" s="40" t="s">
        <v>3</v>
      </c>
      <c r="J187" s="40" t="s">
        <v>3</v>
      </c>
      <c r="K187" s="543">
        <f t="shared" si="8"/>
        <v>28</v>
      </c>
    </row>
    <row r="188" spans="1:11" s="11" customFormat="1" ht="15" customHeight="1" x14ac:dyDescent="0.3">
      <c r="A188" s="31">
        <v>102</v>
      </c>
      <c r="B188" s="103" t="s">
        <v>140</v>
      </c>
      <c r="C188" s="33" t="s">
        <v>308</v>
      </c>
      <c r="D188" s="34" t="s">
        <v>512</v>
      </c>
      <c r="E188" s="356"/>
      <c r="F188" s="356"/>
      <c r="G188" s="39">
        <v>6</v>
      </c>
      <c r="H188" s="38">
        <v>4</v>
      </c>
      <c r="I188" s="40" t="s">
        <v>3</v>
      </c>
      <c r="J188" s="40" t="s">
        <v>3</v>
      </c>
      <c r="K188" s="543">
        <f t="shared" si="8"/>
        <v>10</v>
      </c>
    </row>
    <row r="189" spans="1:11" s="11" customFormat="1" ht="15" customHeight="1" x14ac:dyDescent="0.3">
      <c r="A189" s="31">
        <v>103</v>
      </c>
      <c r="B189" s="103" t="s">
        <v>140</v>
      </c>
      <c r="C189" s="33" t="s">
        <v>1042</v>
      </c>
      <c r="D189" s="34" t="s">
        <v>1023</v>
      </c>
      <c r="E189" s="356"/>
      <c r="F189" s="356"/>
      <c r="G189" s="39">
        <v>6</v>
      </c>
      <c r="H189" s="38" t="s">
        <v>3</v>
      </c>
      <c r="I189" s="40" t="s">
        <v>3</v>
      </c>
      <c r="J189" s="40" t="s">
        <v>3</v>
      </c>
      <c r="K189" s="543">
        <f t="shared" si="8"/>
        <v>6</v>
      </c>
    </row>
    <row r="190" spans="1:11" s="11" customFormat="1" ht="15" customHeight="1" x14ac:dyDescent="0.3">
      <c r="A190" s="31">
        <v>104</v>
      </c>
      <c r="B190" s="103" t="s">
        <v>140</v>
      </c>
      <c r="C190" s="33" t="s">
        <v>1043</v>
      </c>
      <c r="D190" s="34" t="s">
        <v>1023</v>
      </c>
      <c r="E190" s="625"/>
      <c r="F190" s="625"/>
      <c r="G190" s="39">
        <v>4</v>
      </c>
      <c r="H190" s="38" t="s">
        <v>3</v>
      </c>
      <c r="I190" s="40" t="s">
        <v>3</v>
      </c>
      <c r="J190" s="40" t="s">
        <v>3</v>
      </c>
      <c r="K190" s="543">
        <f t="shared" si="8"/>
        <v>4</v>
      </c>
    </row>
    <row r="191" spans="1:11" s="11" customFormat="1" ht="15" customHeight="1" x14ac:dyDescent="0.3">
      <c r="A191" s="31">
        <v>105</v>
      </c>
      <c r="B191" s="103" t="s">
        <v>140</v>
      </c>
      <c r="C191" s="33" t="s">
        <v>504</v>
      </c>
      <c r="D191" s="34" t="s">
        <v>505</v>
      </c>
      <c r="E191" s="625"/>
      <c r="F191" s="625"/>
      <c r="G191" s="35">
        <v>26</v>
      </c>
      <c r="H191" s="38">
        <v>1</v>
      </c>
      <c r="I191" s="37" t="s">
        <v>3</v>
      </c>
      <c r="J191" s="37" t="s">
        <v>3</v>
      </c>
      <c r="K191" s="543">
        <f t="shared" si="8"/>
        <v>27</v>
      </c>
    </row>
    <row r="192" spans="1:11" s="11" customFormat="1" ht="15" customHeight="1" x14ac:dyDescent="0.3">
      <c r="A192" s="796">
        <v>106</v>
      </c>
      <c r="B192" s="607" t="s">
        <v>140</v>
      </c>
      <c r="C192" s="90" t="s">
        <v>1069</v>
      </c>
      <c r="D192" s="34" t="s">
        <v>1070</v>
      </c>
      <c r="E192" s="678">
        <v>8120002891605</v>
      </c>
      <c r="F192" s="625">
        <v>23046046</v>
      </c>
      <c r="G192" s="39">
        <v>22</v>
      </c>
      <c r="H192" s="38" t="s">
        <v>3</v>
      </c>
      <c r="I192" s="40" t="s">
        <v>3</v>
      </c>
      <c r="J192" s="40" t="s">
        <v>3</v>
      </c>
      <c r="K192" s="543">
        <f t="shared" si="8"/>
        <v>22</v>
      </c>
    </row>
    <row r="193" spans="1:11" s="11" customFormat="1" ht="15" customHeight="1" x14ac:dyDescent="0.3">
      <c r="A193" s="798"/>
      <c r="B193" s="607" t="s">
        <v>140</v>
      </c>
      <c r="C193" s="90" t="s">
        <v>952</v>
      </c>
      <c r="D193" s="34" t="s">
        <v>950</v>
      </c>
      <c r="E193" s="678">
        <v>8120002891605</v>
      </c>
      <c r="F193" s="356">
        <v>22040043</v>
      </c>
      <c r="G193" s="39">
        <v>68</v>
      </c>
      <c r="H193" s="38">
        <v>1</v>
      </c>
      <c r="I193" s="40" t="s">
        <v>3</v>
      </c>
      <c r="J193" s="40" t="s">
        <v>3</v>
      </c>
      <c r="K193" s="543">
        <f t="shared" si="8"/>
        <v>69</v>
      </c>
    </row>
    <row r="194" spans="1:11" s="11" customFormat="1" ht="15" customHeight="1" x14ac:dyDescent="0.3">
      <c r="A194" s="31">
        <v>107</v>
      </c>
      <c r="B194" s="103" t="s">
        <v>140</v>
      </c>
      <c r="C194" s="90" t="s">
        <v>1044</v>
      </c>
      <c r="D194" s="34" t="s">
        <v>1023</v>
      </c>
      <c r="E194" s="356"/>
      <c r="F194" s="356"/>
      <c r="G194" s="39">
        <v>50</v>
      </c>
      <c r="H194" s="38" t="s">
        <v>3</v>
      </c>
      <c r="I194" s="40" t="s">
        <v>3</v>
      </c>
      <c r="J194" s="40" t="s">
        <v>3</v>
      </c>
      <c r="K194" s="543">
        <f t="shared" si="8"/>
        <v>50</v>
      </c>
    </row>
    <row r="195" spans="1:11" s="11" customFormat="1" ht="15" customHeight="1" x14ac:dyDescent="0.3">
      <c r="A195" s="31">
        <v>108</v>
      </c>
      <c r="B195" s="103" t="s">
        <v>140</v>
      </c>
      <c r="C195" s="33" t="s">
        <v>325</v>
      </c>
      <c r="D195" s="34" t="s">
        <v>1024</v>
      </c>
      <c r="E195" s="356"/>
      <c r="F195" s="356"/>
      <c r="G195" s="39">
        <v>45</v>
      </c>
      <c r="H195" s="38">
        <v>1</v>
      </c>
      <c r="I195" s="37" t="s">
        <v>3</v>
      </c>
      <c r="J195" s="37" t="s">
        <v>3</v>
      </c>
      <c r="K195" s="543">
        <f t="shared" si="8"/>
        <v>46</v>
      </c>
    </row>
    <row r="196" spans="1:11" s="11" customFormat="1" ht="15" customHeight="1" x14ac:dyDescent="0.3">
      <c r="A196" s="31">
        <v>109</v>
      </c>
      <c r="B196" s="103" t="s">
        <v>140</v>
      </c>
      <c r="C196" s="33" t="s">
        <v>323</v>
      </c>
      <c r="D196" s="34" t="s">
        <v>391</v>
      </c>
      <c r="E196" s="625"/>
      <c r="F196" s="625"/>
      <c r="G196" s="35">
        <v>30</v>
      </c>
      <c r="H196" s="38">
        <v>4</v>
      </c>
      <c r="I196" s="37" t="s">
        <v>3</v>
      </c>
      <c r="J196" s="37" t="s">
        <v>3</v>
      </c>
      <c r="K196" s="543">
        <f t="shared" si="8"/>
        <v>34</v>
      </c>
    </row>
    <row r="197" spans="1:11" s="11" customFormat="1" ht="15" customHeight="1" x14ac:dyDescent="0.3">
      <c r="A197" s="31">
        <v>110</v>
      </c>
      <c r="B197" s="103" t="s">
        <v>140</v>
      </c>
      <c r="C197" s="33" t="s">
        <v>344</v>
      </c>
      <c r="D197" s="34" t="s">
        <v>507</v>
      </c>
      <c r="E197" s="625"/>
      <c r="F197" s="625"/>
      <c r="G197" s="39">
        <v>12</v>
      </c>
      <c r="H197" s="38" t="s">
        <v>3</v>
      </c>
      <c r="I197" s="38" t="s">
        <v>3</v>
      </c>
      <c r="J197" s="38" t="s">
        <v>3</v>
      </c>
      <c r="K197" s="543">
        <f t="shared" si="8"/>
        <v>12</v>
      </c>
    </row>
    <row r="198" spans="1:11" s="11" customFormat="1" ht="15" customHeight="1" x14ac:dyDescent="0.3">
      <c r="A198" s="31">
        <v>111</v>
      </c>
      <c r="B198" s="103" t="s">
        <v>140</v>
      </c>
      <c r="C198" s="33" t="s">
        <v>1045</v>
      </c>
      <c r="D198" s="34" t="s">
        <v>1046</v>
      </c>
      <c r="E198" s="356"/>
      <c r="F198" s="356"/>
      <c r="G198" s="39">
        <v>9</v>
      </c>
      <c r="H198" s="38" t="s">
        <v>3</v>
      </c>
      <c r="I198" s="40" t="s">
        <v>3</v>
      </c>
      <c r="J198" s="40" t="s">
        <v>3</v>
      </c>
      <c r="K198" s="543">
        <f t="shared" si="8"/>
        <v>9</v>
      </c>
    </row>
    <row r="199" spans="1:11" s="11" customFormat="1" ht="15" customHeight="1" x14ac:dyDescent="0.3">
      <c r="A199" s="31">
        <v>112</v>
      </c>
      <c r="B199" s="103" t="s">
        <v>140</v>
      </c>
      <c r="C199" s="33" t="s">
        <v>1192</v>
      </c>
      <c r="D199" s="34" t="s">
        <v>397</v>
      </c>
      <c r="E199" s="356"/>
      <c r="F199" s="356"/>
      <c r="G199" s="39">
        <v>159</v>
      </c>
      <c r="H199" s="38">
        <v>8</v>
      </c>
      <c r="I199" s="37" t="s">
        <v>3</v>
      </c>
      <c r="J199" s="37" t="s">
        <v>3</v>
      </c>
      <c r="K199" s="543">
        <f t="shared" si="8"/>
        <v>167</v>
      </c>
    </row>
    <row r="200" spans="1:11" s="11" customFormat="1" ht="15" customHeight="1" x14ac:dyDescent="0.3">
      <c r="A200" s="31">
        <v>113</v>
      </c>
      <c r="B200" s="103" t="s">
        <v>140</v>
      </c>
      <c r="C200" s="33" t="s">
        <v>441</v>
      </c>
      <c r="D200" s="34" t="s">
        <v>414</v>
      </c>
      <c r="E200" s="356"/>
      <c r="F200" s="356"/>
      <c r="G200" s="39">
        <v>24</v>
      </c>
      <c r="H200" s="38">
        <v>1</v>
      </c>
      <c r="I200" s="40" t="s">
        <v>3</v>
      </c>
      <c r="J200" s="40" t="s">
        <v>3</v>
      </c>
      <c r="K200" s="543">
        <f t="shared" si="8"/>
        <v>25</v>
      </c>
    </row>
    <row r="201" spans="1:11" s="11" customFormat="1" ht="15" customHeight="1" x14ac:dyDescent="0.3">
      <c r="A201" s="31">
        <v>114</v>
      </c>
      <c r="B201" s="103" t="s">
        <v>140</v>
      </c>
      <c r="C201" s="33" t="s">
        <v>316</v>
      </c>
      <c r="D201" s="34" t="s">
        <v>386</v>
      </c>
      <c r="E201" s="356"/>
      <c r="F201" s="356"/>
      <c r="G201" s="39">
        <v>145</v>
      </c>
      <c r="H201" s="38">
        <v>9</v>
      </c>
      <c r="I201" s="40" t="s">
        <v>3</v>
      </c>
      <c r="J201" s="40" t="s">
        <v>3</v>
      </c>
      <c r="K201" s="543">
        <f t="shared" si="8"/>
        <v>154</v>
      </c>
    </row>
    <row r="202" spans="1:11" s="11" customFormat="1" ht="15" customHeight="1" x14ac:dyDescent="0.3">
      <c r="A202" s="31">
        <v>115</v>
      </c>
      <c r="B202" s="607" t="s">
        <v>140</v>
      </c>
      <c r="C202" s="33" t="s">
        <v>987</v>
      </c>
      <c r="D202" s="34" t="s">
        <v>20</v>
      </c>
      <c r="E202" s="356"/>
      <c r="F202" s="356"/>
      <c r="G202" s="39">
        <v>22</v>
      </c>
      <c r="H202" s="38">
        <v>2</v>
      </c>
      <c r="I202" s="40" t="s">
        <v>3</v>
      </c>
      <c r="J202" s="40" t="s">
        <v>3</v>
      </c>
      <c r="K202" s="543">
        <f t="shared" si="8"/>
        <v>24</v>
      </c>
    </row>
    <row r="203" spans="1:11" s="11" customFormat="1" ht="15" customHeight="1" x14ac:dyDescent="0.3">
      <c r="A203" s="31">
        <v>116</v>
      </c>
      <c r="B203" s="103" t="s">
        <v>140</v>
      </c>
      <c r="C203" s="33" t="s">
        <v>324</v>
      </c>
      <c r="D203" s="34" t="s">
        <v>392</v>
      </c>
      <c r="E203" s="356"/>
      <c r="F203" s="356"/>
      <c r="G203" s="35">
        <v>33</v>
      </c>
      <c r="H203" s="38">
        <v>1</v>
      </c>
      <c r="I203" s="37" t="s">
        <v>3</v>
      </c>
      <c r="J203" s="37" t="s">
        <v>3</v>
      </c>
      <c r="K203" s="543">
        <f t="shared" si="8"/>
        <v>34</v>
      </c>
    </row>
    <row r="204" spans="1:11" s="11" customFormat="1" ht="15" customHeight="1" x14ac:dyDescent="0.3">
      <c r="A204" s="31">
        <v>117</v>
      </c>
      <c r="B204" s="103" t="s">
        <v>140</v>
      </c>
      <c r="C204" s="33" t="s">
        <v>1047</v>
      </c>
      <c r="D204" s="34" t="s">
        <v>1023</v>
      </c>
      <c r="E204" s="356"/>
      <c r="F204" s="356"/>
      <c r="G204" s="35">
        <v>3</v>
      </c>
      <c r="H204" s="38" t="s">
        <v>3</v>
      </c>
      <c r="I204" s="40" t="s">
        <v>3</v>
      </c>
      <c r="J204" s="40" t="s">
        <v>3</v>
      </c>
      <c r="K204" s="543">
        <f t="shared" si="8"/>
        <v>3</v>
      </c>
    </row>
    <row r="205" spans="1:11" s="11" customFormat="1" ht="15" customHeight="1" x14ac:dyDescent="0.3">
      <c r="A205" s="31">
        <v>118</v>
      </c>
      <c r="B205" s="103" t="s">
        <v>140</v>
      </c>
      <c r="C205" s="33" t="s">
        <v>824</v>
      </c>
      <c r="D205" s="34" t="s">
        <v>969</v>
      </c>
      <c r="E205" s="356"/>
      <c r="F205" s="356"/>
      <c r="G205" s="39">
        <v>126</v>
      </c>
      <c r="H205" s="38">
        <v>14</v>
      </c>
      <c r="I205" s="37" t="s">
        <v>3</v>
      </c>
      <c r="J205" s="37" t="s">
        <v>3</v>
      </c>
      <c r="K205" s="543">
        <f t="shared" si="8"/>
        <v>140</v>
      </c>
    </row>
    <row r="206" spans="1:11" s="69" customFormat="1" ht="15" customHeight="1" x14ac:dyDescent="0.3">
      <c r="A206" s="31">
        <v>119</v>
      </c>
      <c r="B206" s="546" t="s">
        <v>140</v>
      </c>
      <c r="C206" s="33" t="s">
        <v>826</v>
      </c>
      <c r="D206" s="34" t="s">
        <v>825</v>
      </c>
      <c r="E206" s="356"/>
      <c r="F206" s="356"/>
      <c r="G206" s="35">
        <v>33</v>
      </c>
      <c r="H206" s="38" t="s">
        <v>3</v>
      </c>
      <c r="I206" s="37" t="s">
        <v>3</v>
      </c>
      <c r="J206" s="37" t="s">
        <v>3</v>
      </c>
      <c r="K206" s="543">
        <f t="shared" si="8"/>
        <v>33</v>
      </c>
    </row>
    <row r="207" spans="1:11" s="69" customFormat="1" ht="15" customHeight="1" x14ac:dyDescent="0.3">
      <c r="A207" s="31">
        <v>120</v>
      </c>
      <c r="B207" s="103" t="s">
        <v>140</v>
      </c>
      <c r="C207" s="33" t="s">
        <v>1071</v>
      </c>
      <c r="D207" s="34" t="s">
        <v>375</v>
      </c>
      <c r="E207" s="356"/>
      <c r="F207" s="356"/>
      <c r="G207" s="35">
        <v>24</v>
      </c>
      <c r="H207" s="38">
        <v>2</v>
      </c>
      <c r="I207" s="37" t="s">
        <v>3</v>
      </c>
      <c r="J207" s="37" t="s">
        <v>3</v>
      </c>
      <c r="K207" s="543">
        <f t="shared" si="8"/>
        <v>26</v>
      </c>
    </row>
    <row r="208" spans="1:11" s="11" customFormat="1" ht="15" customHeight="1" x14ac:dyDescent="0.3">
      <c r="A208" s="31">
        <v>121</v>
      </c>
      <c r="B208" s="103" t="s">
        <v>140</v>
      </c>
      <c r="C208" s="33" t="s">
        <v>299</v>
      </c>
      <c r="D208" s="34" t="s">
        <v>511</v>
      </c>
      <c r="E208" s="356"/>
      <c r="F208" s="356"/>
      <c r="G208" s="42">
        <v>47</v>
      </c>
      <c r="H208" s="42">
        <v>4</v>
      </c>
      <c r="I208" s="37" t="s">
        <v>3</v>
      </c>
      <c r="J208" s="37" t="s">
        <v>3</v>
      </c>
      <c r="K208" s="543">
        <f t="shared" si="8"/>
        <v>51</v>
      </c>
    </row>
    <row r="209" spans="1:11" s="11" customFormat="1" ht="15" customHeight="1" x14ac:dyDescent="0.3">
      <c r="A209" s="31">
        <v>122</v>
      </c>
      <c r="B209" s="113" t="s">
        <v>140</v>
      </c>
      <c r="C209" s="33" t="s">
        <v>310</v>
      </c>
      <c r="D209" s="34" t="s">
        <v>381</v>
      </c>
      <c r="E209" s="356"/>
      <c r="F209" s="356"/>
      <c r="G209" s="39">
        <v>56</v>
      </c>
      <c r="H209" s="38">
        <v>11</v>
      </c>
      <c r="I209" s="37" t="s">
        <v>3</v>
      </c>
      <c r="J209" s="37" t="s">
        <v>3</v>
      </c>
      <c r="K209" s="543">
        <f t="shared" si="8"/>
        <v>67</v>
      </c>
    </row>
    <row r="210" spans="1:11" s="11" customFormat="1" ht="15" customHeight="1" x14ac:dyDescent="0.3">
      <c r="A210" s="31">
        <v>123</v>
      </c>
      <c r="B210" s="103" t="s">
        <v>140</v>
      </c>
      <c r="C210" s="33" t="s">
        <v>859</v>
      </c>
      <c r="D210" s="34" t="s">
        <v>860</v>
      </c>
      <c r="E210" s="356"/>
      <c r="F210" s="356"/>
      <c r="G210" s="39">
        <v>38</v>
      </c>
      <c r="H210" s="38">
        <v>5</v>
      </c>
      <c r="I210" s="40" t="s">
        <v>3</v>
      </c>
      <c r="J210" s="40" t="s">
        <v>3</v>
      </c>
      <c r="K210" s="543">
        <f t="shared" si="8"/>
        <v>43</v>
      </c>
    </row>
    <row r="211" spans="1:11" s="11" customFormat="1" ht="15" customHeight="1" x14ac:dyDescent="0.3">
      <c r="A211" s="31">
        <v>124</v>
      </c>
      <c r="B211" s="341" t="s">
        <v>140</v>
      </c>
      <c r="C211" s="33" t="s">
        <v>295</v>
      </c>
      <c r="D211" s="34" t="s">
        <v>370</v>
      </c>
      <c r="E211" s="356"/>
      <c r="F211" s="356"/>
      <c r="G211" s="39">
        <v>2</v>
      </c>
      <c r="H211" s="38" t="s">
        <v>3</v>
      </c>
      <c r="I211" s="40" t="s">
        <v>3</v>
      </c>
      <c r="J211" s="40" t="s">
        <v>3</v>
      </c>
      <c r="K211" s="543">
        <f t="shared" si="8"/>
        <v>2</v>
      </c>
    </row>
    <row r="212" spans="1:11" s="11" customFormat="1" ht="15" customHeight="1" x14ac:dyDescent="0.3">
      <c r="A212" s="31">
        <v>125</v>
      </c>
      <c r="B212" s="103" t="s">
        <v>140</v>
      </c>
      <c r="C212" s="33" t="s">
        <v>317</v>
      </c>
      <c r="D212" s="34" t="s">
        <v>515</v>
      </c>
      <c r="E212" s="356"/>
      <c r="F212" s="356"/>
      <c r="G212" s="39">
        <v>16</v>
      </c>
      <c r="H212" s="38">
        <v>4</v>
      </c>
      <c r="I212" s="37" t="s">
        <v>3</v>
      </c>
      <c r="J212" s="37" t="s">
        <v>3</v>
      </c>
      <c r="K212" s="543">
        <f t="shared" si="8"/>
        <v>20</v>
      </c>
    </row>
    <row r="213" spans="1:11" s="11" customFormat="1" ht="15" customHeight="1" x14ac:dyDescent="0.3">
      <c r="A213" s="31">
        <v>126</v>
      </c>
      <c r="B213" s="103" t="s">
        <v>140</v>
      </c>
      <c r="C213" s="33" t="s">
        <v>304</v>
      </c>
      <c r="D213" s="34" t="s">
        <v>378</v>
      </c>
      <c r="E213" s="356"/>
      <c r="F213" s="356"/>
      <c r="G213" s="39">
        <v>16</v>
      </c>
      <c r="H213" s="38">
        <v>3</v>
      </c>
      <c r="I213" s="37" t="s">
        <v>3</v>
      </c>
      <c r="J213" s="37" t="s">
        <v>3</v>
      </c>
      <c r="K213" s="543">
        <f t="shared" si="8"/>
        <v>19</v>
      </c>
    </row>
    <row r="214" spans="1:11" s="11" customFormat="1" ht="15" customHeight="1" x14ac:dyDescent="0.3">
      <c r="A214" s="31">
        <v>127</v>
      </c>
      <c r="B214" s="103" t="s">
        <v>140</v>
      </c>
      <c r="C214" s="33" t="s">
        <v>1048</v>
      </c>
      <c r="D214" s="34" t="s">
        <v>1023</v>
      </c>
      <c r="E214" s="356"/>
      <c r="F214" s="356"/>
      <c r="G214" s="39">
        <v>29</v>
      </c>
      <c r="H214" s="38" t="s">
        <v>3</v>
      </c>
      <c r="I214" s="40" t="s">
        <v>3</v>
      </c>
      <c r="J214" s="40" t="s">
        <v>3</v>
      </c>
      <c r="K214" s="543">
        <f t="shared" si="8"/>
        <v>29</v>
      </c>
    </row>
    <row r="215" spans="1:11" s="11" customFormat="1" ht="15" customHeight="1" x14ac:dyDescent="0.3">
      <c r="A215" s="31">
        <v>128</v>
      </c>
      <c r="B215" s="103" t="s">
        <v>140</v>
      </c>
      <c r="C215" s="33" t="s">
        <v>302</v>
      </c>
      <c r="D215" s="34" t="s">
        <v>376</v>
      </c>
      <c r="E215" s="356"/>
      <c r="F215" s="356"/>
      <c r="G215" s="39">
        <v>18</v>
      </c>
      <c r="H215" s="38">
        <v>2</v>
      </c>
      <c r="I215" s="37" t="s">
        <v>3</v>
      </c>
      <c r="J215" s="37" t="s">
        <v>3</v>
      </c>
      <c r="K215" s="543">
        <f t="shared" si="8"/>
        <v>20</v>
      </c>
    </row>
    <row r="216" spans="1:11" s="11" customFormat="1" ht="15" customHeight="1" x14ac:dyDescent="0.3">
      <c r="A216" s="31">
        <v>129</v>
      </c>
      <c r="B216" s="103" t="s">
        <v>140</v>
      </c>
      <c r="C216" s="33" t="s">
        <v>548</v>
      </c>
      <c r="D216" s="34" t="s">
        <v>549</v>
      </c>
      <c r="E216" s="356"/>
      <c r="F216" s="356"/>
      <c r="G216" s="35">
        <v>52</v>
      </c>
      <c r="H216" s="38">
        <v>4</v>
      </c>
      <c r="I216" s="37" t="s">
        <v>3</v>
      </c>
      <c r="J216" s="37" t="s">
        <v>3</v>
      </c>
      <c r="K216" s="543">
        <f t="shared" si="8"/>
        <v>56</v>
      </c>
    </row>
    <row r="217" spans="1:11" s="11" customFormat="1" ht="15" customHeight="1" x14ac:dyDescent="0.3">
      <c r="A217" s="31">
        <v>130</v>
      </c>
      <c r="B217" s="103" t="s">
        <v>140</v>
      </c>
      <c r="C217" s="33" t="s">
        <v>1049</v>
      </c>
      <c r="D217" s="34" t="s">
        <v>1023</v>
      </c>
      <c r="E217" s="55"/>
      <c r="F217" s="670"/>
      <c r="G217" s="35">
        <v>9</v>
      </c>
      <c r="H217" s="38" t="s">
        <v>3</v>
      </c>
      <c r="I217" s="40" t="s">
        <v>3</v>
      </c>
      <c r="J217" s="40" t="s">
        <v>3</v>
      </c>
      <c r="K217" s="543">
        <f t="shared" si="8"/>
        <v>9</v>
      </c>
    </row>
    <row r="218" spans="1:11" s="11" customFormat="1" ht="15" customHeight="1" x14ac:dyDescent="0.3">
      <c r="A218" s="31">
        <v>131</v>
      </c>
      <c r="B218" s="103" t="s">
        <v>140</v>
      </c>
      <c r="C218" s="33" t="s">
        <v>331</v>
      </c>
      <c r="D218" s="34" t="s">
        <v>399</v>
      </c>
      <c r="E218" s="55"/>
      <c r="F218" s="670"/>
      <c r="G218" s="39">
        <v>115</v>
      </c>
      <c r="H218" s="38">
        <v>2</v>
      </c>
      <c r="I218" s="37" t="s">
        <v>3</v>
      </c>
      <c r="J218" s="37" t="s">
        <v>3</v>
      </c>
      <c r="K218" s="543">
        <f t="shared" si="8"/>
        <v>117</v>
      </c>
    </row>
    <row r="219" spans="1:11" s="11" customFormat="1" ht="15" customHeight="1" x14ac:dyDescent="0.3">
      <c r="A219" s="31">
        <v>132</v>
      </c>
      <c r="B219" s="103" t="s">
        <v>140</v>
      </c>
      <c r="C219" s="33" t="s">
        <v>890</v>
      </c>
      <c r="D219" s="34" t="s">
        <v>20</v>
      </c>
      <c r="E219" s="55"/>
      <c r="F219" s="670"/>
      <c r="G219" s="35">
        <v>371</v>
      </c>
      <c r="H219" s="38">
        <v>10</v>
      </c>
      <c r="I219" s="40" t="s">
        <v>3</v>
      </c>
      <c r="J219" s="40" t="s">
        <v>3</v>
      </c>
      <c r="K219" s="543">
        <f t="shared" si="8"/>
        <v>381</v>
      </c>
    </row>
    <row r="220" spans="1:11" s="11" customFormat="1" ht="15" customHeight="1" x14ac:dyDescent="0.3">
      <c r="A220" s="31">
        <v>133</v>
      </c>
      <c r="B220" s="607" t="s">
        <v>140</v>
      </c>
      <c r="C220" s="33" t="s">
        <v>1159</v>
      </c>
      <c r="D220" s="34" t="s">
        <v>1209</v>
      </c>
      <c r="E220" s="55"/>
      <c r="F220" s="670"/>
      <c r="G220" s="35">
        <v>22</v>
      </c>
      <c r="H220" s="38">
        <v>12</v>
      </c>
      <c r="I220" s="40" t="s">
        <v>3</v>
      </c>
      <c r="J220" s="40" t="s">
        <v>3</v>
      </c>
      <c r="K220" s="543">
        <f t="shared" ref="K220:K262" si="9">SUM(G220:J220)</f>
        <v>34</v>
      </c>
    </row>
    <row r="221" spans="1:11" s="11" customFormat="1" ht="15" customHeight="1" x14ac:dyDescent="0.3">
      <c r="A221" s="31">
        <v>134</v>
      </c>
      <c r="B221" s="103" t="s">
        <v>140</v>
      </c>
      <c r="C221" s="33" t="s">
        <v>1065</v>
      </c>
      <c r="D221" s="34" t="s">
        <v>969</v>
      </c>
      <c r="E221" s="55"/>
      <c r="F221" s="670"/>
      <c r="G221" s="570">
        <v>72</v>
      </c>
      <c r="H221" s="571">
        <v>2</v>
      </c>
      <c r="I221" s="37"/>
      <c r="J221" s="37"/>
      <c r="K221" s="543">
        <f t="shared" si="9"/>
        <v>74</v>
      </c>
    </row>
    <row r="222" spans="1:11" s="11" customFormat="1" ht="15" customHeight="1" x14ac:dyDescent="0.3">
      <c r="A222" s="31">
        <v>135</v>
      </c>
      <c r="B222" s="607" t="s">
        <v>140</v>
      </c>
      <c r="C222" s="33" t="s">
        <v>1201</v>
      </c>
      <c r="D222" s="682" t="s">
        <v>517</v>
      </c>
      <c r="E222" s="55"/>
      <c r="F222" s="670"/>
      <c r="G222" s="39">
        <v>281</v>
      </c>
      <c r="H222" s="38">
        <v>5</v>
      </c>
      <c r="I222" s="37"/>
      <c r="J222" s="37"/>
      <c r="K222" s="543">
        <f t="shared" si="9"/>
        <v>286</v>
      </c>
    </row>
    <row r="223" spans="1:11" s="11" customFormat="1" ht="15" customHeight="1" x14ac:dyDescent="0.3">
      <c r="A223" s="31">
        <v>136</v>
      </c>
      <c r="B223" s="607" t="s">
        <v>140</v>
      </c>
      <c r="C223" s="33" t="s">
        <v>1066</v>
      </c>
      <c r="D223" s="33" t="s">
        <v>1066</v>
      </c>
      <c r="E223" s="55"/>
      <c r="F223" s="670"/>
      <c r="G223" s="35">
        <v>16</v>
      </c>
      <c r="H223" s="38">
        <v>3</v>
      </c>
      <c r="I223" s="37" t="s">
        <v>3</v>
      </c>
      <c r="J223" s="37" t="s">
        <v>3</v>
      </c>
      <c r="K223" s="543">
        <f t="shared" si="9"/>
        <v>19</v>
      </c>
    </row>
    <row r="224" spans="1:11" s="11" customFormat="1" ht="15" customHeight="1" x14ac:dyDescent="0.3">
      <c r="A224" s="31">
        <v>137</v>
      </c>
      <c r="B224" s="607" t="s">
        <v>140</v>
      </c>
      <c r="C224" s="33" t="s">
        <v>491</v>
      </c>
      <c r="D224" s="34" t="s">
        <v>492</v>
      </c>
      <c r="E224" s="55"/>
      <c r="F224" s="670"/>
      <c r="G224" s="35">
        <v>5</v>
      </c>
      <c r="H224" s="38" t="s">
        <v>3</v>
      </c>
      <c r="I224" s="37" t="s">
        <v>3</v>
      </c>
      <c r="J224" s="37" t="s">
        <v>3</v>
      </c>
      <c r="K224" s="543">
        <f t="shared" si="9"/>
        <v>5</v>
      </c>
    </row>
    <row r="225" spans="1:11" s="11" customFormat="1" ht="15" customHeight="1" x14ac:dyDescent="0.3">
      <c r="A225" s="31">
        <v>138</v>
      </c>
      <c r="B225" s="607" t="s">
        <v>140</v>
      </c>
      <c r="C225" s="33" t="s">
        <v>1220</v>
      </c>
      <c r="D225" s="34" t="s">
        <v>1200</v>
      </c>
      <c r="E225" s="55"/>
      <c r="F225" s="670"/>
      <c r="G225" s="35">
        <v>178</v>
      </c>
      <c r="H225" s="38">
        <v>5</v>
      </c>
      <c r="I225" s="37" t="s">
        <v>3</v>
      </c>
      <c r="J225" s="37" t="s">
        <v>3</v>
      </c>
      <c r="K225" s="543"/>
    </row>
    <row r="226" spans="1:11" s="11" customFormat="1" ht="15" customHeight="1" x14ac:dyDescent="0.3">
      <c r="A226" s="31">
        <v>139</v>
      </c>
      <c r="B226" s="103" t="s">
        <v>142</v>
      </c>
      <c r="C226" s="33" t="s">
        <v>904</v>
      </c>
      <c r="D226" s="34" t="s">
        <v>390</v>
      </c>
      <c r="E226" s="55"/>
      <c r="F226" s="670"/>
      <c r="G226" s="39">
        <v>50</v>
      </c>
      <c r="H226" s="38">
        <v>3</v>
      </c>
      <c r="I226" s="40" t="s">
        <v>3</v>
      </c>
      <c r="J226" s="40" t="s">
        <v>3</v>
      </c>
      <c r="K226" s="543">
        <f t="shared" si="9"/>
        <v>53</v>
      </c>
    </row>
    <row r="227" spans="1:11" s="11" customFormat="1" ht="15" customHeight="1" x14ac:dyDescent="0.3">
      <c r="A227" s="31">
        <v>140</v>
      </c>
      <c r="B227" s="103" t="s">
        <v>142</v>
      </c>
      <c r="C227" s="583" t="s">
        <v>590</v>
      </c>
      <c r="D227" s="34" t="s">
        <v>855</v>
      </c>
      <c r="E227" s="55"/>
      <c r="F227" s="670"/>
      <c r="G227" s="39">
        <v>80</v>
      </c>
      <c r="H227" s="38">
        <v>13</v>
      </c>
      <c r="I227" s="37" t="s">
        <v>3</v>
      </c>
      <c r="J227" s="37" t="s">
        <v>3</v>
      </c>
      <c r="K227" s="543">
        <f t="shared" si="9"/>
        <v>93</v>
      </c>
    </row>
    <row r="228" spans="1:11" s="11" customFormat="1" ht="15" customHeight="1" x14ac:dyDescent="0.3">
      <c r="A228" s="31">
        <v>141</v>
      </c>
      <c r="B228" s="103" t="s">
        <v>142</v>
      </c>
      <c r="C228" s="33" t="s">
        <v>550</v>
      </c>
      <c r="D228" s="34" t="s">
        <v>517</v>
      </c>
      <c r="E228" s="55"/>
      <c r="F228" s="670"/>
      <c r="G228" s="35">
        <v>21</v>
      </c>
      <c r="H228" s="38" t="s">
        <v>3</v>
      </c>
      <c r="I228" s="37" t="s">
        <v>3</v>
      </c>
      <c r="J228" s="37" t="s">
        <v>3</v>
      </c>
      <c r="K228" s="543">
        <f t="shared" si="9"/>
        <v>21</v>
      </c>
    </row>
    <row r="229" spans="1:11" s="11" customFormat="1" ht="15" customHeight="1" x14ac:dyDescent="0.3">
      <c r="A229" s="31">
        <v>142</v>
      </c>
      <c r="B229" s="103" t="s">
        <v>142</v>
      </c>
      <c r="C229" s="33" t="s">
        <v>899</v>
      </c>
      <c r="D229" s="34" t="s">
        <v>900</v>
      </c>
      <c r="E229" s="55"/>
      <c r="F229" s="670"/>
      <c r="G229" s="39">
        <v>336</v>
      </c>
      <c r="H229" s="38">
        <v>4</v>
      </c>
      <c r="I229" s="40" t="s">
        <v>3</v>
      </c>
      <c r="J229" s="40" t="s">
        <v>3</v>
      </c>
      <c r="K229" s="543">
        <f t="shared" si="9"/>
        <v>340</v>
      </c>
    </row>
    <row r="230" spans="1:11" s="11" customFormat="1" ht="15" customHeight="1" x14ac:dyDescent="0.3">
      <c r="A230" s="31">
        <v>143</v>
      </c>
      <c r="B230" s="103" t="s">
        <v>142</v>
      </c>
      <c r="C230" s="33" t="s">
        <v>312</v>
      </c>
      <c r="D230" s="34" t="s">
        <v>513</v>
      </c>
      <c r="E230" s="55"/>
      <c r="F230" s="670"/>
      <c r="G230" s="38">
        <v>42</v>
      </c>
      <c r="H230" s="40">
        <v>1</v>
      </c>
      <c r="I230" s="37" t="s">
        <v>3</v>
      </c>
      <c r="J230" s="37" t="s">
        <v>3</v>
      </c>
      <c r="K230" s="543">
        <f t="shared" si="9"/>
        <v>43</v>
      </c>
    </row>
    <row r="231" spans="1:11" s="11" customFormat="1" ht="15" customHeight="1" x14ac:dyDescent="0.3">
      <c r="A231" s="31">
        <v>144</v>
      </c>
      <c r="B231" s="548" t="s">
        <v>142</v>
      </c>
      <c r="C231" s="33" t="s">
        <v>498</v>
      </c>
      <c r="D231" s="34" t="s">
        <v>499</v>
      </c>
      <c r="E231" s="55"/>
      <c r="F231" s="670"/>
      <c r="G231" s="35">
        <v>4</v>
      </c>
      <c r="H231" s="40">
        <v>1</v>
      </c>
      <c r="I231" s="37" t="s">
        <v>3</v>
      </c>
      <c r="J231" s="37" t="s">
        <v>3</v>
      </c>
      <c r="K231" s="543">
        <f t="shared" si="9"/>
        <v>5</v>
      </c>
    </row>
    <row r="232" spans="1:11" s="11" customFormat="1" ht="15" customHeight="1" x14ac:dyDescent="0.3">
      <c r="A232" s="31">
        <v>145</v>
      </c>
      <c r="B232" s="103" t="s">
        <v>140</v>
      </c>
      <c r="C232" s="33" t="s">
        <v>335</v>
      </c>
      <c r="D232" s="34" t="s">
        <v>402</v>
      </c>
      <c r="E232" s="55"/>
      <c r="F232" s="670"/>
      <c r="G232" s="39">
        <v>10</v>
      </c>
      <c r="H232" s="40" t="s">
        <v>3</v>
      </c>
      <c r="I232" s="37" t="s">
        <v>3</v>
      </c>
      <c r="J232" s="37" t="s">
        <v>3</v>
      </c>
      <c r="K232" s="543">
        <f t="shared" si="9"/>
        <v>10</v>
      </c>
    </row>
    <row r="233" spans="1:11" s="11" customFormat="1" ht="15" customHeight="1" x14ac:dyDescent="0.3">
      <c r="A233" s="31">
        <v>146</v>
      </c>
      <c r="B233" s="103" t="s">
        <v>140</v>
      </c>
      <c r="C233" s="33" t="s">
        <v>488</v>
      </c>
      <c r="D233" s="34" t="s">
        <v>489</v>
      </c>
      <c r="E233" s="55"/>
      <c r="F233" s="670"/>
      <c r="G233" s="35">
        <v>26</v>
      </c>
      <c r="H233" s="40">
        <v>8</v>
      </c>
      <c r="I233" s="37" t="s">
        <v>3</v>
      </c>
      <c r="J233" s="37" t="s">
        <v>3</v>
      </c>
      <c r="K233" s="543">
        <f t="shared" si="9"/>
        <v>34</v>
      </c>
    </row>
    <row r="234" spans="1:11" s="11" customFormat="1" ht="15" customHeight="1" x14ac:dyDescent="0.3">
      <c r="A234" s="31">
        <v>147</v>
      </c>
      <c r="B234" s="103" t="s">
        <v>140</v>
      </c>
      <c r="C234" s="33" t="s">
        <v>1050</v>
      </c>
      <c r="D234" s="34" t="s">
        <v>1023</v>
      </c>
      <c r="E234" s="55"/>
      <c r="F234" s="670"/>
      <c r="G234" s="35">
        <v>4</v>
      </c>
      <c r="H234" s="38" t="s">
        <v>3</v>
      </c>
      <c r="I234" s="40" t="s">
        <v>3</v>
      </c>
      <c r="J234" s="40" t="s">
        <v>3</v>
      </c>
      <c r="K234" s="543">
        <f t="shared" si="9"/>
        <v>4</v>
      </c>
    </row>
    <row r="235" spans="1:11" s="11" customFormat="1" ht="15" customHeight="1" x14ac:dyDescent="0.3">
      <c r="A235" s="31">
        <v>148</v>
      </c>
      <c r="B235" s="103" t="s">
        <v>140</v>
      </c>
      <c r="C235" s="33" t="s">
        <v>306</v>
      </c>
      <c r="D235" s="34" t="s">
        <v>379</v>
      </c>
      <c r="E235" s="55"/>
      <c r="F235" s="670"/>
      <c r="G235" s="39">
        <v>6</v>
      </c>
      <c r="H235" s="38">
        <v>4</v>
      </c>
      <c r="I235" s="37" t="s">
        <v>3</v>
      </c>
      <c r="J235" s="37" t="s">
        <v>3</v>
      </c>
      <c r="K235" s="543">
        <f t="shared" si="9"/>
        <v>10</v>
      </c>
    </row>
    <row r="236" spans="1:11" s="11" customFormat="1" ht="15" customHeight="1" x14ac:dyDescent="0.3">
      <c r="A236" s="31">
        <v>149</v>
      </c>
      <c r="B236" s="103" t="s">
        <v>140</v>
      </c>
      <c r="C236" s="33" t="s">
        <v>339</v>
      </c>
      <c r="D236" s="34" t="s">
        <v>405</v>
      </c>
      <c r="E236" s="55"/>
      <c r="F236" s="670"/>
      <c r="G236" s="39">
        <v>7</v>
      </c>
      <c r="H236" s="38" t="s">
        <v>3</v>
      </c>
      <c r="I236" s="40" t="s">
        <v>3</v>
      </c>
      <c r="J236" s="40" t="s">
        <v>3</v>
      </c>
      <c r="K236" s="543">
        <f t="shared" si="9"/>
        <v>7</v>
      </c>
    </row>
    <row r="237" spans="1:11" s="11" customFormat="1" ht="15" customHeight="1" x14ac:dyDescent="0.3">
      <c r="A237" s="31">
        <v>150</v>
      </c>
      <c r="B237" s="103" t="s">
        <v>140</v>
      </c>
      <c r="C237" s="33" t="s">
        <v>333</v>
      </c>
      <c r="D237" s="34" t="s">
        <v>1094</v>
      </c>
      <c r="E237" s="55"/>
      <c r="F237" s="670"/>
      <c r="G237" s="39">
        <v>8</v>
      </c>
      <c r="H237" s="38">
        <v>3</v>
      </c>
      <c r="I237" s="38" t="s">
        <v>3</v>
      </c>
      <c r="J237" s="38" t="s">
        <v>3</v>
      </c>
      <c r="K237" s="543">
        <f t="shared" si="9"/>
        <v>11</v>
      </c>
    </row>
    <row r="238" spans="1:11" s="11" customFormat="1" ht="15" customHeight="1" x14ac:dyDescent="0.3">
      <c r="A238" s="31">
        <v>151</v>
      </c>
      <c r="B238" s="103" t="s">
        <v>140</v>
      </c>
      <c r="C238" s="33" t="s">
        <v>812</v>
      </c>
      <c r="D238" s="34" t="s">
        <v>813</v>
      </c>
      <c r="E238" s="55"/>
      <c r="F238" s="670"/>
      <c r="G238" s="39">
        <v>45</v>
      </c>
      <c r="H238" s="38" t="s">
        <v>3</v>
      </c>
      <c r="I238" s="40" t="s">
        <v>3</v>
      </c>
      <c r="J238" s="40" t="s">
        <v>3</v>
      </c>
      <c r="K238" s="543">
        <f t="shared" si="9"/>
        <v>45</v>
      </c>
    </row>
    <row r="239" spans="1:11" s="11" customFormat="1" ht="15" customHeight="1" x14ac:dyDescent="0.3">
      <c r="A239" s="31">
        <v>152</v>
      </c>
      <c r="B239" s="103" t="s">
        <v>140</v>
      </c>
      <c r="C239" s="33" t="s">
        <v>342</v>
      </c>
      <c r="D239" s="34" t="s">
        <v>506</v>
      </c>
      <c r="E239" s="515"/>
      <c r="F239" s="671"/>
      <c r="G239" s="39">
        <v>19</v>
      </c>
      <c r="H239" s="38" t="s">
        <v>3</v>
      </c>
      <c r="I239" s="37" t="s">
        <v>3</v>
      </c>
      <c r="J239" s="37" t="s">
        <v>3</v>
      </c>
      <c r="K239" s="543">
        <f t="shared" si="9"/>
        <v>19</v>
      </c>
    </row>
    <row r="240" spans="1:11" s="11" customFormat="1" ht="15" customHeight="1" x14ac:dyDescent="0.3">
      <c r="A240" s="31">
        <v>153</v>
      </c>
      <c r="B240" s="103" t="s">
        <v>140</v>
      </c>
      <c r="C240" s="33" t="s">
        <v>1183</v>
      </c>
      <c r="D240" s="34" t="s">
        <v>516</v>
      </c>
      <c r="E240" s="672"/>
      <c r="F240" s="656"/>
      <c r="G240" s="39">
        <v>358</v>
      </c>
      <c r="H240" s="38">
        <v>2</v>
      </c>
      <c r="I240" s="40" t="s">
        <v>3</v>
      </c>
      <c r="J240" s="40" t="s">
        <v>3</v>
      </c>
      <c r="K240" s="543">
        <f t="shared" si="9"/>
        <v>360</v>
      </c>
    </row>
    <row r="241" spans="1:11" s="11" customFormat="1" ht="15" customHeight="1" x14ac:dyDescent="0.3">
      <c r="A241" s="31">
        <v>154</v>
      </c>
      <c r="B241" s="103" t="s">
        <v>140</v>
      </c>
      <c r="C241" s="33" t="s">
        <v>535</v>
      </c>
      <c r="D241" s="34" t="s">
        <v>412</v>
      </c>
      <c r="E241" s="673"/>
      <c r="F241" s="657"/>
      <c r="G241" s="39">
        <v>2</v>
      </c>
      <c r="H241" s="38">
        <v>8</v>
      </c>
      <c r="I241" s="40" t="s">
        <v>3</v>
      </c>
      <c r="J241" s="40" t="s">
        <v>3</v>
      </c>
      <c r="K241" s="543">
        <f t="shared" si="9"/>
        <v>10</v>
      </c>
    </row>
    <row r="242" spans="1:11" s="11" customFormat="1" ht="15" customHeight="1" x14ac:dyDescent="0.3">
      <c r="A242" s="31">
        <v>155</v>
      </c>
      <c r="B242" s="103" t="s">
        <v>140</v>
      </c>
      <c r="C242" s="33" t="s">
        <v>1051</v>
      </c>
      <c r="D242" s="34" t="s">
        <v>1023</v>
      </c>
      <c r="E242" s="674"/>
      <c r="F242" s="658"/>
      <c r="G242" s="39">
        <v>11</v>
      </c>
      <c r="H242" s="38" t="s">
        <v>3</v>
      </c>
      <c r="I242" s="40" t="s">
        <v>3</v>
      </c>
      <c r="J242" s="40" t="s">
        <v>3</v>
      </c>
      <c r="K242" s="543">
        <f t="shared" si="9"/>
        <v>11</v>
      </c>
    </row>
    <row r="243" spans="1:11" s="11" customFormat="1" ht="15" customHeight="1" x14ac:dyDescent="0.3">
      <c r="A243" s="31">
        <v>156</v>
      </c>
      <c r="B243" s="103" t="s">
        <v>140</v>
      </c>
      <c r="C243" s="33" t="s">
        <v>313</v>
      </c>
      <c r="D243" s="34" t="s">
        <v>514</v>
      </c>
      <c r="E243" s="673"/>
      <c r="F243" s="657"/>
      <c r="G243" s="39">
        <v>5</v>
      </c>
      <c r="H243" s="38" t="s">
        <v>3</v>
      </c>
      <c r="I243" s="38" t="s">
        <v>3</v>
      </c>
      <c r="J243" s="38" t="s">
        <v>3</v>
      </c>
      <c r="K243" s="543">
        <f t="shared" si="9"/>
        <v>5</v>
      </c>
    </row>
    <row r="244" spans="1:11" s="11" customFormat="1" ht="15" customHeight="1" x14ac:dyDescent="0.3">
      <c r="A244" s="31">
        <v>157</v>
      </c>
      <c r="B244" s="103" t="s">
        <v>140</v>
      </c>
      <c r="C244" s="33" t="s">
        <v>294</v>
      </c>
      <c r="D244" s="34" t="s">
        <v>484</v>
      </c>
      <c r="E244" s="675"/>
      <c r="F244" s="659"/>
      <c r="G244" s="39">
        <v>71</v>
      </c>
      <c r="H244" s="38">
        <v>23</v>
      </c>
      <c r="I244" s="40" t="s">
        <v>3</v>
      </c>
      <c r="J244" s="40" t="s">
        <v>3</v>
      </c>
      <c r="K244" s="543">
        <f t="shared" si="9"/>
        <v>94</v>
      </c>
    </row>
    <row r="245" spans="1:11" s="11" customFormat="1" ht="15" customHeight="1" x14ac:dyDescent="0.3">
      <c r="A245" s="31">
        <v>158</v>
      </c>
      <c r="B245" s="103" t="s">
        <v>140</v>
      </c>
      <c r="C245" s="33" t="s">
        <v>1052</v>
      </c>
      <c r="D245" s="34" t="s">
        <v>1023</v>
      </c>
      <c r="E245" s="675"/>
      <c r="F245" s="659"/>
      <c r="G245" s="39">
        <v>44</v>
      </c>
      <c r="H245" s="38" t="s">
        <v>3</v>
      </c>
      <c r="I245" s="40" t="s">
        <v>3</v>
      </c>
      <c r="J245" s="40" t="s">
        <v>3</v>
      </c>
      <c r="K245" s="543">
        <f t="shared" si="9"/>
        <v>44</v>
      </c>
    </row>
    <row r="246" spans="1:11" s="11" customFormat="1" ht="15" customHeight="1" x14ac:dyDescent="0.3">
      <c r="A246" s="31">
        <v>159</v>
      </c>
      <c r="B246" s="103" t="s">
        <v>140</v>
      </c>
      <c r="C246" s="33" t="s">
        <v>1198</v>
      </c>
      <c r="D246" s="34" t="s">
        <v>1200</v>
      </c>
      <c r="E246" s="676"/>
      <c r="F246" s="30"/>
      <c r="G246" s="39">
        <v>136</v>
      </c>
      <c r="H246" s="38">
        <v>4</v>
      </c>
      <c r="I246" s="37" t="s">
        <v>3</v>
      </c>
      <c r="J246" s="37" t="s">
        <v>3</v>
      </c>
      <c r="K246" s="543">
        <f t="shared" si="9"/>
        <v>140</v>
      </c>
    </row>
    <row r="247" spans="1:11" s="11" customFormat="1" ht="15" customHeight="1" x14ac:dyDescent="0.3">
      <c r="A247" s="31">
        <v>160</v>
      </c>
      <c r="B247" s="103" t="s">
        <v>140</v>
      </c>
      <c r="C247" s="33" t="s">
        <v>206</v>
      </c>
      <c r="D247" s="34" t="s">
        <v>1074</v>
      </c>
      <c r="E247" s="182"/>
      <c r="F247" s="660"/>
      <c r="G247" s="39">
        <v>46</v>
      </c>
      <c r="H247" s="38" t="s">
        <v>3</v>
      </c>
      <c r="I247" s="37" t="s">
        <v>3</v>
      </c>
      <c r="J247" s="37" t="s">
        <v>3</v>
      </c>
      <c r="K247" s="543">
        <f t="shared" si="9"/>
        <v>46</v>
      </c>
    </row>
    <row r="248" spans="1:11" s="11" customFormat="1" ht="15" customHeight="1" x14ac:dyDescent="0.3">
      <c r="A248" s="31">
        <v>161</v>
      </c>
      <c r="B248" s="103" t="s">
        <v>140</v>
      </c>
      <c r="C248" s="33" t="s">
        <v>546</v>
      </c>
      <c r="D248" s="34" t="s">
        <v>547</v>
      </c>
      <c r="E248" s="182"/>
      <c r="F248" s="660"/>
      <c r="G248" s="35">
        <v>6</v>
      </c>
      <c r="H248" s="38">
        <v>2</v>
      </c>
      <c r="I248" s="37" t="s">
        <v>3</v>
      </c>
      <c r="J248" s="37" t="s">
        <v>3</v>
      </c>
      <c r="K248" s="543">
        <f t="shared" si="9"/>
        <v>8</v>
      </c>
    </row>
    <row r="249" spans="1:11" s="11" customFormat="1" ht="15" customHeight="1" x14ac:dyDescent="0.3">
      <c r="A249" s="31">
        <v>162</v>
      </c>
      <c r="B249" s="103" t="s">
        <v>140</v>
      </c>
      <c r="C249" s="33" t="s">
        <v>888</v>
      </c>
      <c r="D249" s="34" t="s">
        <v>852</v>
      </c>
      <c r="E249" s="182"/>
      <c r="F249" s="660"/>
      <c r="G249" s="35">
        <v>36</v>
      </c>
      <c r="H249" s="38" t="s">
        <v>3</v>
      </c>
      <c r="I249" s="40" t="s">
        <v>3</v>
      </c>
      <c r="J249" s="40" t="s">
        <v>3</v>
      </c>
      <c r="K249" s="543">
        <f t="shared" si="9"/>
        <v>36</v>
      </c>
    </row>
    <row r="250" spans="1:11" s="11" customFormat="1" ht="15" customHeight="1" x14ac:dyDescent="0.3">
      <c r="A250" s="31">
        <v>163</v>
      </c>
      <c r="B250" s="103" t="s">
        <v>140</v>
      </c>
      <c r="C250" s="33" t="s">
        <v>490</v>
      </c>
      <c r="D250" s="34" t="s">
        <v>489</v>
      </c>
      <c r="E250" s="182"/>
      <c r="F250" s="660"/>
      <c r="G250" s="35">
        <v>12</v>
      </c>
      <c r="H250" s="38">
        <v>9</v>
      </c>
      <c r="I250" s="37" t="s">
        <v>3</v>
      </c>
      <c r="J250" s="37" t="s">
        <v>3</v>
      </c>
      <c r="K250" s="543">
        <f t="shared" si="9"/>
        <v>21</v>
      </c>
    </row>
    <row r="251" spans="1:11" s="11" customFormat="1" ht="15" customHeight="1" x14ac:dyDescent="0.3">
      <c r="A251" s="31">
        <v>164</v>
      </c>
      <c r="B251" s="103" t="s">
        <v>140</v>
      </c>
      <c r="C251" s="33" t="s">
        <v>1053</v>
      </c>
      <c r="D251" s="34" t="s">
        <v>1023</v>
      </c>
      <c r="E251" s="182"/>
      <c r="F251" s="660"/>
      <c r="G251" s="39">
        <v>8</v>
      </c>
      <c r="H251" s="38" t="s">
        <v>3</v>
      </c>
      <c r="I251" s="40" t="s">
        <v>3</v>
      </c>
      <c r="J251" s="40" t="s">
        <v>3</v>
      </c>
      <c r="K251" s="543">
        <f t="shared" si="9"/>
        <v>8</v>
      </c>
    </row>
    <row r="252" spans="1:11" s="11" customFormat="1" ht="15" customHeight="1" x14ac:dyDescent="0.3">
      <c r="A252" s="31">
        <v>165</v>
      </c>
      <c r="B252" s="103" t="s">
        <v>140</v>
      </c>
      <c r="C252" s="33" t="s">
        <v>496</v>
      </c>
      <c r="D252" s="34" t="s">
        <v>497</v>
      </c>
      <c r="E252" s="182"/>
      <c r="F252" s="660"/>
      <c r="G252" s="35">
        <v>19</v>
      </c>
      <c r="H252" s="38">
        <v>3</v>
      </c>
      <c r="I252" s="37" t="s">
        <v>3</v>
      </c>
      <c r="J252" s="37" t="s">
        <v>3</v>
      </c>
      <c r="K252" s="543">
        <f t="shared" si="9"/>
        <v>22</v>
      </c>
    </row>
    <row r="253" spans="1:11" s="11" customFormat="1" ht="15" customHeight="1" x14ac:dyDescent="0.3">
      <c r="A253" s="31">
        <v>186</v>
      </c>
      <c r="B253" s="109" t="s">
        <v>361</v>
      </c>
      <c r="C253" s="104"/>
      <c r="D253" s="34" t="s">
        <v>432</v>
      </c>
      <c r="E253" s="182"/>
      <c r="F253" s="660"/>
      <c r="G253" s="39">
        <v>6</v>
      </c>
      <c r="H253" s="38">
        <v>1</v>
      </c>
      <c r="I253" s="40" t="s">
        <v>3</v>
      </c>
      <c r="J253" s="40" t="s">
        <v>3</v>
      </c>
      <c r="K253" s="543">
        <f t="shared" si="9"/>
        <v>7</v>
      </c>
    </row>
    <row r="254" spans="1:11" s="11" customFormat="1" ht="15" customHeight="1" x14ac:dyDescent="0.3">
      <c r="A254" s="31">
        <v>187</v>
      </c>
      <c r="B254" s="109" t="s">
        <v>362</v>
      </c>
      <c r="C254" s="104"/>
      <c r="D254" s="34" t="s">
        <v>433</v>
      </c>
      <c r="E254" s="182"/>
      <c r="F254" s="660"/>
      <c r="G254" s="39">
        <v>3</v>
      </c>
      <c r="H254" s="38" t="s">
        <v>3</v>
      </c>
      <c r="I254" s="40" t="s">
        <v>3</v>
      </c>
      <c r="J254" s="40" t="s">
        <v>3</v>
      </c>
      <c r="K254" s="543">
        <f t="shared" si="9"/>
        <v>3</v>
      </c>
    </row>
    <row r="255" spans="1:11" s="11" customFormat="1" ht="15" customHeight="1" x14ac:dyDescent="0.3">
      <c r="A255" s="31">
        <v>188</v>
      </c>
      <c r="B255" s="109" t="s">
        <v>360</v>
      </c>
      <c r="C255" s="33"/>
      <c r="D255" s="34" t="s">
        <v>371</v>
      </c>
      <c r="E255" s="182"/>
      <c r="F255" s="660"/>
      <c r="G255" s="39">
        <v>10</v>
      </c>
      <c r="H255" s="38">
        <v>3</v>
      </c>
      <c r="I255" s="40" t="s">
        <v>3</v>
      </c>
      <c r="J255" s="40" t="s">
        <v>3</v>
      </c>
      <c r="K255" s="543">
        <f t="shared" si="9"/>
        <v>13</v>
      </c>
    </row>
    <row r="256" spans="1:11" s="11" customFormat="1" ht="15" customHeight="1" x14ac:dyDescent="0.3">
      <c r="A256" s="31">
        <v>189</v>
      </c>
      <c r="B256" s="109" t="s">
        <v>551</v>
      </c>
      <c r="C256" s="50"/>
      <c r="D256" s="34" t="s">
        <v>552</v>
      </c>
      <c r="E256" s="182"/>
      <c r="F256" s="660"/>
      <c r="G256" s="39">
        <v>4</v>
      </c>
      <c r="H256" s="38">
        <v>6</v>
      </c>
      <c r="I256" s="40" t="s">
        <v>3</v>
      </c>
      <c r="J256" s="40" t="s">
        <v>3</v>
      </c>
      <c r="K256" s="543">
        <f t="shared" si="9"/>
        <v>10</v>
      </c>
    </row>
    <row r="257" spans="1:11" s="11" customFormat="1" ht="15" customHeight="1" x14ac:dyDescent="0.3">
      <c r="A257" s="31">
        <v>190</v>
      </c>
      <c r="B257" s="109" t="s">
        <v>903</v>
      </c>
      <c r="C257" s="231"/>
      <c r="D257" s="34" t="s">
        <v>436</v>
      </c>
      <c r="E257" s="182"/>
      <c r="F257" s="660"/>
      <c r="G257" s="39">
        <v>8</v>
      </c>
      <c r="H257" s="38">
        <v>12</v>
      </c>
      <c r="I257" s="36" t="s">
        <v>3</v>
      </c>
      <c r="J257" s="36" t="s">
        <v>3</v>
      </c>
      <c r="K257" s="543">
        <f t="shared" si="9"/>
        <v>20</v>
      </c>
    </row>
    <row r="258" spans="1:11" s="11" customFormat="1" ht="15" customHeight="1" x14ac:dyDescent="0.3">
      <c r="A258" s="31">
        <v>191</v>
      </c>
      <c r="B258" s="109" t="s">
        <v>364</v>
      </c>
      <c r="C258" s="50"/>
      <c r="D258" s="34" t="s">
        <v>437</v>
      </c>
      <c r="E258" s="182"/>
      <c r="F258" s="660"/>
      <c r="G258" s="39">
        <v>8</v>
      </c>
      <c r="H258" s="38" t="s">
        <v>3</v>
      </c>
      <c r="I258" s="40" t="s">
        <v>3</v>
      </c>
      <c r="J258" s="40" t="s">
        <v>3</v>
      </c>
      <c r="K258" s="543">
        <f t="shared" si="9"/>
        <v>8</v>
      </c>
    </row>
    <row r="259" spans="1:11" s="11" customFormat="1" ht="15" customHeight="1" x14ac:dyDescent="0.3">
      <c r="A259" s="31">
        <v>192</v>
      </c>
      <c r="B259" s="109" t="s">
        <v>363</v>
      </c>
      <c r="C259" s="50"/>
      <c r="D259" s="34" t="s">
        <v>435</v>
      </c>
      <c r="E259" s="182"/>
      <c r="F259" s="660"/>
      <c r="G259" s="39">
        <v>5</v>
      </c>
      <c r="H259" s="38" t="s">
        <v>3</v>
      </c>
      <c r="I259" s="40" t="s">
        <v>3</v>
      </c>
      <c r="J259" s="40" t="s">
        <v>3</v>
      </c>
      <c r="K259" s="543">
        <f t="shared" si="9"/>
        <v>5</v>
      </c>
    </row>
    <row r="260" spans="1:11" s="5" customFormat="1" ht="18.75" customHeight="1" x14ac:dyDescent="0.3">
      <c r="A260" s="31">
        <v>193</v>
      </c>
      <c r="B260" s="107" t="s">
        <v>844</v>
      </c>
      <c r="C260" s="33"/>
      <c r="D260" s="34" t="s">
        <v>843</v>
      </c>
      <c r="E260" s="182"/>
      <c r="F260" s="660"/>
      <c r="G260" s="39">
        <v>5</v>
      </c>
      <c r="H260" s="38">
        <v>25</v>
      </c>
      <c r="I260" s="40" t="s">
        <v>3</v>
      </c>
      <c r="J260" s="40" t="s">
        <v>3</v>
      </c>
      <c r="K260" s="543">
        <f t="shared" si="9"/>
        <v>30</v>
      </c>
    </row>
    <row r="261" spans="1:11" s="5" customFormat="1" x14ac:dyDescent="0.3">
      <c r="A261" s="31">
        <v>194</v>
      </c>
      <c r="B261" s="109" t="s">
        <v>358</v>
      </c>
      <c r="C261" s="48"/>
      <c r="D261" s="34" t="s">
        <v>430</v>
      </c>
      <c r="E261" s="182"/>
      <c r="F261" s="660"/>
      <c r="G261" s="49">
        <v>78</v>
      </c>
      <c r="H261" s="42">
        <v>87</v>
      </c>
      <c r="I261" s="37" t="s">
        <v>3</v>
      </c>
      <c r="J261" s="37" t="s">
        <v>3</v>
      </c>
      <c r="K261" s="543">
        <f t="shared" si="9"/>
        <v>165</v>
      </c>
    </row>
    <row r="262" spans="1:11" x14ac:dyDescent="0.3">
      <c r="A262" s="31">
        <v>195</v>
      </c>
      <c r="B262" s="115" t="s">
        <v>359</v>
      </c>
      <c r="C262" s="118"/>
      <c r="D262" s="51" t="s">
        <v>431</v>
      </c>
      <c r="E262" s="182"/>
      <c r="F262" s="660"/>
      <c r="G262" s="52">
        <v>42</v>
      </c>
      <c r="H262" s="53" t="s">
        <v>3</v>
      </c>
      <c r="I262" s="140" t="s">
        <v>3</v>
      </c>
      <c r="J262" s="140" t="s">
        <v>3</v>
      </c>
      <c r="K262" s="543">
        <f t="shared" si="9"/>
        <v>42</v>
      </c>
    </row>
    <row r="263" spans="1:11" s="5" customFormat="1" x14ac:dyDescent="0.3">
      <c r="A263" s="31">
        <v>196</v>
      </c>
      <c r="B263" s="535" t="s">
        <v>1054</v>
      </c>
      <c r="C263" s="536"/>
      <c r="D263" s="537" t="s">
        <v>1023</v>
      </c>
      <c r="E263" s="182"/>
      <c r="F263" s="660"/>
      <c r="G263" s="99">
        <v>2</v>
      </c>
      <c r="H263" s="100">
        <v>2</v>
      </c>
      <c r="I263" s="256" t="s">
        <v>3</v>
      </c>
      <c r="J263" s="256" t="s">
        <v>3</v>
      </c>
      <c r="K263" s="543">
        <f t="shared" ref="K263:K264" si="10">SUM(G263:J263)</f>
        <v>4</v>
      </c>
    </row>
    <row r="264" spans="1:11" x14ac:dyDescent="0.3">
      <c r="A264" s="31">
        <v>197</v>
      </c>
      <c r="B264" s="309" t="s">
        <v>479</v>
      </c>
      <c r="C264" s="310"/>
      <c r="D264" s="95" t="s">
        <v>434</v>
      </c>
      <c r="E264" s="677"/>
      <c r="G264" s="154">
        <v>3</v>
      </c>
      <c r="H264" s="96">
        <v>2</v>
      </c>
      <c r="I264" s="311" t="s">
        <v>3</v>
      </c>
      <c r="J264" s="311" t="s">
        <v>3</v>
      </c>
      <c r="K264" s="543">
        <f t="shared" si="10"/>
        <v>5</v>
      </c>
    </row>
    <row r="265" spans="1:11" s="5" customFormat="1" x14ac:dyDescent="0.3">
      <c r="A265" s="281" t="s">
        <v>926</v>
      </c>
      <c r="B265" s="312"/>
      <c r="C265" s="313"/>
      <c r="D265" s="314"/>
      <c r="E265" s="652"/>
      <c r="F265" s="653"/>
      <c r="G265" s="279">
        <f>SUM(G86:G264)</f>
        <v>10776</v>
      </c>
      <c r="H265" s="279">
        <f>SUM(H86:H264)</f>
        <v>910</v>
      </c>
      <c r="I265" s="279">
        <f>SUM(I86:I264)</f>
        <v>0</v>
      </c>
      <c r="J265" s="279">
        <f>SUM(J86:J264)</f>
        <v>0</v>
      </c>
    </row>
    <row r="266" spans="1:11" s="11" customFormat="1" ht="14.1" customHeight="1" x14ac:dyDescent="0.3">
      <c r="A266" s="340" t="s">
        <v>935</v>
      </c>
      <c r="B266" s="352"/>
      <c r="C266" s="352"/>
      <c r="D266" s="352"/>
      <c r="E266" s="30"/>
      <c r="F266" s="30"/>
      <c r="G266" s="779">
        <f>SUM(A264)</f>
        <v>197</v>
      </c>
      <c r="H266" s="780"/>
      <c r="I266" s="780"/>
      <c r="J266" s="781"/>
    </row>
    <row r="267" spans="1:11" x14ac:dyDescent="0.3">
      <c r="A267" s="645" t="s">
        <v>937</v>
      </c>
      <c r="B267" s="646"/>
      <c r="C267" s="647"/>
      <c r="D267" s="648"/>
      <c r="E267" s="654"/>
      <c r="F267" s="655"/>
      <c r="G267" s="405">
        <f>SUM(G10,G22,G27,G35,G50,G73,G83,G265)</f>
        <v>21892</v>
      </c>
      <c r="H267" s="405">
        <f>SUM(H10,H22,H27,H35,H50,H73,H83,H265)</f>
        <v>1437</v>
      </c>
      <c r="I267" s="405">
        <f>SUM(I10,I22,I27,I35,I50,I73,I83,I265)</f>
        <v>0</v>
      </c>
      <c r="J267" s="405">
        <f>SUM(J10,J22,J27,J35,J50,J73,J83,J265)</f>
        <v>0</v>
      </c>
    </row>
    <row r="268" spans="1:11" s="11" customFormat="1" ht="14.1" customHeight="1" x14ac:dyDescent="0.3">
      <c r="A268" s="650" t="s">
        <v>936</v>
      </c>
      <c r="B268" s="651"/>
      <c r="C268" s="651"/>
      <c r="D268" s="651"/>
      <c r="E268" s="649"/>
      <c r="F268" s="649"/>
      <c r="G268" s="782">
        <f>SUM(G11,G23,G28,G36,G51,G74,G84,G266)</f>
        <v>236</v>
      </c>
      <c r="H268" s="783"/>
      <c r="I268" s="783"/>
      <c r="J268" s="784"/>
    </row>
    <row r="269" spans="1:11" x14ac:dyDescent="0.3">
      <c r="A269" s="5"/>
      <c r="C269" s="5"/>
      <c r="D269" s="5"/>
      <c r="G269" s="5"/>
      <c r="I269" s="5"/>
      <c r="J269" s="5"/>
    </row>
    <row r="270" spans="1:11" x14ac:dyDescent="0.3">
      <c r="H270" s="4"/>
    </row>
  </sheetData>
  <sortState ref="C288:H312">
    <sortCondition ref="C288"/>
  </sortState>
  <customSheetViews>
    <customSheetView guid="{B2785F94-002E-4A39-B1EF-780055BD09FA}" showPageBreaks="1" printArea="1" hiddenColumns="1">
      <selection activeCell="E12" sqref="E12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1"/>
    </customSheetView>
    <customSheetView guid="{53F3DFFE-EB8C-4D39-98E9-455D6F7EBB30}" showPageBreaks="1" printArea="1" hiddenColumns="1">
      <selection activeCell="E12" sqref="E12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A302746B-BA98-48BE-9C62-CB1B6E938D4D}" showPageBreaks="1" printArea="1" hiddenColumns="1" topLeftCell="A7">
      <selection activeCell="D11" sqref="D11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3"/>
    </customSheetView>
  </customSheetViews>
  <mergeCells count="34">
    <mergeCell ref="A24:J24"/>
    <mergeCell ref="A22:D22"/>
    <mergeCell ref="A27:D27"/>
    <mergeCell ref="A29:J29"/>
    <mergeCell ref="A35:D35"/>
    <mergeCell ref="G23:J23"/>
    <mergeCell ref="G28:J28"/>
    <mergeCell ref="A8:J8"/>
    <mergeCell ref="A10:D10"/>
    <mergeCell ref="A12:J12"/>
    <mergeCell ref="B7:C7"/>
    <mergeCell ref="A1:J1"/>
    <mergeCell ref="B3:C6"/>
    <mergeCell ref="G3:H6"/>
    <mergeCell ref="I3:J6"/>
    <mergeCell ref="D3:D4"/>
    <mergeCell ref="G11:J11"/>
    <mergeCell ref="E3:E6"/>
    <mergeCell ref="F3:F6"/>
    <mergeCell ref="G266:J266"/>
    <mergeCell ref="G268:J268"/>
    <mergeCell ref="G36:J36"/>
    <mergeCell ref="G51:J51"/>
    <mergeCell ref="G74:J74"/>
    <mergeCell ref="G84:J84"/>
    <mergeCell ref="A37:J37"/>
    <mergeCell ref="A50:D50"/>
    <mergeCell ref="A52:J52"/>
    <mergeCell ref="A192:A193"/>
    <mergeCell ref="A53:A65"/>
    <mergeCell ref="A66:A69"/>
    <mergeCell ref="A88:A89"/>
    <mergeCell ref="C88:C89"/>
    <mergeCell ref="B88:B89"/>
  </mergeCells>
  <pageMargins left="0.70866141732283472" right="0.34" top="0.74803149606299213" bottom="0.74803149606299213" header="0.31496062992125984" footer="0.31496062992125984"/>
  <pageSetup paperSize="9" scale="80" orientation="landscape" horizontalDpi="4294967293" verticalDpi="200" r:id="rId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customSheetViews>
    <customSheetView guid="{B2785F94-002E-4A39-B1EF-780055BD09FA}" showPageBreaks="1" state="hidden">
      <selection activeCell="K19" sqref="K19"/>
      <pageMargins left="0.7" right="0.7" top="0.75" bottom="0.75" header="0.3" footer="0.3"/>
      <pageSetup paperSize="9" orientation="portrait" horizontalDpi="4294967293" verticalDpi="0" r:id="rId1"/>
    </customSheetView>
    <customSheetView guid="{53F3DFFE-EB8C-4D39-98E9-455D6F7EBB30}" state="hidden">
      <selection activeCell="K19" sqref="K19"/>
      <pageMargins left="0.7" right="0.7" top="0.75" bottom="0.75" header="0.3" footer="0.3"/>
      <pageSetup paperSize="9" orientation="portrait" horizontalDpi="4294967293" verticalDpi="0" r:id="rId2"/>
    </customSheetView>
    <customSheetView guid="{A302746B-BA98-48BE-9C62-CB1B6E938D4D}" state="hidden">
      <selection activeCell="K19" sqref="K19"/>
      <pageMargins left="0.7" right="0.7" top="0.75" bottom="0.75" header="0.3" footer="0.3"/>
      <pageSetup paperSize="9" orientation="portrait" horizontalDpi="4294967293" verticalDpi="0" r:id="rId3"/>
    </customSheetView>
  </customSheetViews>
  <pageMargins left="0.7" right="0.7" top="0.75" bottom="0.75" header="0.3" footer="0.3"/>
  <pageSetup paperSize="9" orientation="portrait" horizontalDpi="4294967293"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B2785F94-002E-4A39-B1EF-780055BD09FA}" showPageBreaks="1" state="hidden">
      <pageMargins left="0.7" right="0.7" top="0.75" bottom="0.75" header="0.3" footer="0.3"/>
      <pageSetup paperSize="9" orientation="portrait" horizontalDpi="4294967293" verticalDpi="0" r:id="rId1"/>
    </customSheetView>
    <customSheetView guid="{53F3DFFE-EB8C-4D39-98E9-455D6F7EBB30}" state="hidden">
      <pageMargins left="0.7" right="0.7" top="0.75" bottom="0.75" header="0.3" footer="0.3"/>
      <pageSetup paperSize="9" orientation="portrait" horizontalDpi="4294967293" verticalDpi="0" r:id="rId2"/>
    </customSheetView>
    <customSheetView guid="{A302746B-BA98-48BE-9C62-CB1B6E938D4D}" state="hidden">
      <pageMargins left="0.7" right="0.7" top="0.75" bottom="0.75" header="0.3" footer="0.3"/>
      <pageSetup paperSize="9" orientation="portrait" horizontalDpi="4294967293" verticalDpi="0" r:id="rId3"/>
    </customSheetView>
  </customSheetViews>
  <pageMargins left="0.7" right="0.7" top="0.75" bottom="0.75" header="0.3" footer="0.3"/>
  <pageSetup paperSize="9" orientation="portrait" horizontalDpi="4294967293"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opLeftCell="A28" workbookViewId="0">
      <selection activeCell="C50" sqref="C50"/>
    </sheetView>
  </sheetViews>
  <sheetFormatPr defaultRowHeight="15" x14ac:dyDescent="0.25"/>
  <cols>
    <col min="1" max="1" width="3.85546875" customWidth="1"/>
    <col min="2" max="2" width="9" customWidth="1"/>
    <col min="3" max="3" width="72.28515625" customWidth="1"/>
  </cols>
  <sheetData>
    <row r="1" spans="1:5" s="5" customFormat="1" ht="23.25" customHeight="1" x14ac:dyDescent="0.3">
      <c r="A1" s="890" t="s">
        <v>951</v>
      </c>
      <c r="B1" s="890"/>
      <c r="C1" s="890"/>
      <c r="D1" s="487"/>
      <c r="E1" s="487"/>
    </row>
    <row r="2" spans="1:5" ht="15" customHeight="1" x14ac:dyDescent="0.3">
      <c r="A2" s="489" t="s">
        <v>0</v>
      </c>
      <c r="B2" s="490" t="s">
        <v>18</v>
      </c>
      <c r="C2" s="489" t="s">
        <v>41</v>
      </c>
    </row>
    <row r="3" spans="1:5" s="486" customFormat="1" ht="12" customHeight="1" x14ac:dyDescent="0.2">
      <c r="A3" s="491">
        <v>1</v>
      </c>
      <c r="B3" s="492">
        <v>2</v>
      </c>
      <c r="C3" s="491">
        <v>3</v>
      </c>
    </row>
    <row r="4" spans="1:5" ht="15" customHeight="1" x14ac:dyDescent="0.3">
      <c r="A4" s="493" t="s">
        <v>39</v>
      </c>
      <c r="B4" s="494" t="s">
        <v>10</v>
      </c>
      <c r="C4" s="495"/>
    </row>
    <row r="5" spans="1:5" ht="15" customHeight="1" x14ac:dyDescent="0.3">
      <c r="A5" s="177"/>
      <c r="B5" s="178" t="s">
        <v>42</v>
      </c>
      <c r="C5" s="179" t="s">
        <v>43</v>
      </c>
    </row>
    <row r="6" spans="1:5" ht="15" customHeight="1" x14ac:dyDescent="0.3">
      <c r="A6" s="180"/>
      <c r="B6" s="181" t="s">
        <v>44</v>
      </c>
      <c r="C6" s="182" t="s">
        <v>45</v>
      </c>
    </row>
    <row r="7" spans="1:5" ht="15" customHeight="1" x14ac:dyDescent="0.3">
      <c r="A7" s="180"/>
      <c r="B7" s="181" t="s">
        <v>46</v>
      </c>
      <c r="C7" s="182" t="s">
        <v>47</v>
      </c>
    </row>
    <row r="8" spans="1:5" ht="15" customHeight="1" x14ac:dyDescent="0.3">
      <c r="A8" s="183"/>
      <c r="B8" s="181" t="s">
        <v>48</v>
      </c>
      <c r="C8" s="182" t="s">
        <v>49</v>
      </c>
    </row>
    <row r="9" spans="1:5" ht="15" customHeight="1" x14ac:dyDescent="0.3">
      <c r="A9" s="180"/>
      <c r="B9" s="181" t="s">
        <v>50</v>
      </c>
      <c r="C9" s="182" t="s">
        <v>51</v>
      </c>
    </row>
    <row r="10" spans="1:5" ht="15" customHeight="1" x14ac:dyDescent="0.3">
      <c r="A10" s="180"/>
      <c r="B10" s="181" t="s">
        <v>52</v>
      </c>
      <c r="C10" s="182" t="s">
        <v>53</v>
      </c>
    </row>
    <row r="11" spans="1:5" ht="15" customHeight="1" x14ac:dyDescent="0.3">
      <c r="A11" s="180"/>
      <c r="B11" s="181" t="s">
        <v>54</v>
      </c>
      <c r="C11" s="182" t="s">
        <v>55</v>
      </c>
    </row>
    <row r="12" spans="1:5" ht="15" customHeight="1" x14ac:dyDescent="0.3">
      <c r="A12" s="184"/>
      <c r="B12" s="185" t="s">
        <v>56</v>
      </c>
      <c r="C12" s="186" t="s">
        <v>57</v>
      </c>
    </row>
    <row r="13" spans="1:5" ht="15" customHeight="1" x14ac:dyDescent="0.3">
      <c r="A13" s="496" t="s">
        <v>40</v>
      </c>
      <c r="B13" s="497" t="s">
        <v>11</v>
      </c>
      <c r="C13" s="498"/>
    </row>
    <row r="14" spans="1:5" ht="15" customHeight="1" x14ac:dyDescent="0.3">
      <c r="A14" s="187"/>
      <c r="B14" s="188" t="s">
        <v>58</v>
      </c>
      <c r="C14" s="189" t="s">
        <v>59</v>
      </c>
    </row>
    <row r="15" spans="1:5" ht="15" customHeight="1" x14ac:dyDescent="0.3">
      <c r="A15" s="180"/>
      <c r="B15" s="181" t="s">
        <v>60</v>
      </c>
      <c r="C15" s="190" t="s">
        <v>61</v>
      </c>
    </row>
    <row r="16" spans="1:5" ht="15" customHeight="1" x14ac:dyDescent="0.3">
      <c r="A16" s="183"/>
      <c r="B16" s="181" t="s">
        <v>62</v>
      </c>
      <c r="C16" s="190" t="s">
        <v>63</v>
      </c>
    </row>
    <row r="17" spans="1:3" ht="15" customHeight="1" x14ac:dyDescent="0.3">
      <c r="A17" s="180"/>
      <c r="B17" s="191" t="s">
        <v>64</v>
      </c>
      <c r="C17" s="190" t="s">
        <v>65</v>
      </c>
    </row>
    <row r="18" spans="1:3" ht="15" customHeight="1" x14ac:dyDescent="0.3">
      <c r="A18" s="180"/>
      <c r="B18" s="181" t="s">
        <v>66</v>
      </c>
      <c r="C18" s="190" t="s">
        <v>67</v>
      </c>
    </row>
    <row r="19" spans="1:3" ht="15" customHeight="1" x14ac:dyDescent="0.3">
      <c r="A19" s="496" t="s">
        <v>68</v>
      </c>
      <c r="B19" s="499" t="s">
        <v>12</v>
      </c>
      <c r="C19" s="500"/>
    </row>
    <row r="20" spans="1:3" ht="15" customHeight="1" x14ac:dyDescent="0.3">
      <c r="A20" s="192"/>
      <c r="B20" s="193" t="s">
        <v>69</v>
      </c>
      <c r="C20" s="194" t="s">
        <v>70</v>
      </c>
    </row>
    <row r="21" spans="1:3" ht="15" customHeight="1" x14ac:dyDescent="0.3">
      <c r="A21" s="180"/>
      <c r="B21" s="117" t="s">
        <v>71</v>
      </c>
      <c r="C21" s="195" t="s">
        <v>72</v>
      </c>
    </row>
    <row r="22" spans="1:3" ht="15" customHeight="1" x14ac:dyDescent="0.3">
      <c r="A22" s="180"/>
      <c r="B22" s="117" t="s">
        <v>73</v>
      </c>
      <c r="C22" s="195" t="s">
        <v>74</v>
      </c>
    </row>
    <row r="23" spans="1:3" ht="15" customHeight="1" x14ac:dyDescent="0.3">
      <c r="A23" s="180"/>
      <c r="B23" s="117" t="s">
        <v>75</v>
      </c>
      <c r="C23" s="195" t="s">
        <v>76</v>
      </c>
    </row>
    <row r="24" spans="1:3" ht="15" customHeight="1" x14ac:dyDescent="0.3">
      <c r="A24" s="180"/>
      <c r="B24" s="117" t="s">
        <v>77</v>
      </c>
      <c r="C24" s="195" t="s">
        <v>78</v>
      </c>
    </row>
    <row r="25" spans="1:3" ht="15" customHeight="1" x14ac:dyDescent="0.3">
      <c r="A25" s="180"/>
      <c r="B25" s="117" t="s">
        <v>79</v>
      </c>
      <c r="C25" s="195" t="s">
        <v>80</v>
      </c>
    </row>
    <row r="26" spans="1:3" ht="15" customHeight="1" x14ac:dyDescent="0.3">
      <c r="A26" s="180"/>
      <c r="B26" s="117" t="s">
        <v>81</v>
      </c>
      <c r="C26" s="195" t="s">
        <v>82</v>
      </c>
    </row>
    <row r="27" spans="1:3" ht="15" customHeight="1" x14ac:dyDescent="0.3">
      <c r="A27" s="180"/>
      <c r="B27" s="117" t="s">
        <v>83</v>
      </c>
      <c r="C27" s="195" t="s">
        <v>84</v>
      </c>
    </row>
    <row r="28" spans="1:3" ht="15" customHeight="1" x14ac:dyDescent="0.3">
      <c r="A28" s="192"/>
      <c r="B28" s="196" t="s">
        <v>85</v>
      </c>
      <c r="C28" s="194" t="s">
        <v>86</v>
      </c>
    </row>
    <row r="29" spans="1:3" ht="15" customHeight="1" x14ac:dyDescent="0.3">
      <c r="A29" s="496" t="s">
        <v>87</v>
      </c>
      <c r="B29" s="497" t="s">
        <v>13</v>
      </c>
      <c r="C29" s="479"/>
    </row>
    <row r="30" spans="1:3" ht="15" customHeight="1" x14ac:dyDescent="0.3">
      <c r="A30" s="197"/>
      <c r="B30" s="193" t="s">
        <v>88</v>
      </c>
      <c r="C30" s="198" t="s">
        <v>89</v>
      </c>
    </row>
    <row r="31" spans="1:3" ht="15" customHeight="1" x14ac:dyDescent="0.3">
      <c r="A31" s="199"/>
      <c r="B31" s="117" t="s">
        <v>90</v>
      </c>
      <c r="C31" s="195" t="s">
        <v>91</v>
      </c>
    </row>
    <row r="32" spans="1:3" ht="15" customHeight="1" x14ac:dyDescent="0.3">
      <c r="A32" s="200"/>
      <c r="B32" s="196" t="s">
        <v>92</v>
      </c>
      <c r="C32" s="194" t="s">
        <v>93</v>
      </c>
    </row>
    <row r="33" spans="1:3" ht="15" customHeight="1" x14ac:dyDescent="0.3">
      <c r="A33" s="501" t="s">
        <v>94</v>
      </c>
      <c r="B33" s="502" t="s">
        <v>14</v>
      </c>
      <c r="C33" s="503"/>
    </row>
    <row r="34" spans="1:3" ht="15" customHeight="1" x14ac:dyDescent="0.3">
      <c r="A34" s="201"/>
      <c r="B34" s="202" t="s">
        <v>95</v>
      </c>
      <c r="C34" s="198" t="s">
        <v>96</v>
      </c>
    </row>
    <row r="35" spans="1:3" ht="15" customHeight="1" x14ac:dyDescent="0.3">
      <c r="A35" s="203"/>
      <c r="B35" s="204" t="s">
        <v>97</v>
      </c>
      <c r="C35" s="205" t="s">
        <v>98</v>
      </c>
    </row>
    <row r="36" spans="1:3" ht="15" customHeight="1" x14ac:dyDescent="0.3">
      <c r="A36" s="496" t="s">
        <v>99</v>
      </c>
      <c r="B36" s="503" t="s">
        <v>15</v>
      </c>
      <c r="C36" s="503"/>
    </row>
    <row r="37" spans="1:3" ht="15" customHeight="1" x14ac:dyDescent="0.3">
      <c r="A37" s="201"/>
      <c r="B37" s="202" t="s">
        <v>100</v>
      </c>
      <c r="C37" s="198" t="s">
        <v>101</v>
      </c>
    </row>
    <row r="38" spans="1:3" ht="15" customHeight="1" x14ac:dyDescent="0.3">
      <c r="A38" s="206"/>
      <c r="B38" s="190" t="s">
        <v>102</v>
      </c>
      <c r="C38" s="195" t="s">
        <v>103</v>
      </c>
    </row>
    <row r="39" spans="1:3" ht="15" customHeight="1" x14ac:dyDescent="0.3">
      <c r="A39" s="206"/>
      <c r="B39" s="190" t="s">
        <v>104</v>
      </c>
      <c r="C39" s="195" t="s">
        <v>105</v>
      </c>
    </row>
    <row r="40" spans="1:3" ht="15" customHeight="1" x14ac:dyDescent="0.3">
      <c r="A40" s="207"/>
      <c r="B40" s="208" t="s">
        <v>106</v>
      </c>
      <c r="C40" s="194" t="s">
        <v>107</v>
      </c>
    </row>
    <row r="41" spans="1:3" ht="15" customHeight="1" x14ac:dyDescent="0.3">
      <c r="A41" s="496" t="s">
        <v>108</v>
      </c>
      <c r="B41" s="503" t="s">
        <v>16</v>
      </c>
      <c r="C41" s="504"/>
    </row>
    <row r="42" spans="1:3" ht="15" customHeight="1" x14ac:dyDescent="0.3">
      <c r="A42" s="201"/>
      <c r="B42" s="202" t="s">
        <v>109</v>
      </c>
      <c r="C42" s="198" t="s">
        <v>110</v>
      </c>
    </row>
    <row r="43" spans="1:3" ht="15" customHeight="1" x14ac:dyDescent="0.3">
      <c r="A43" s="206"/>
      <c r="B43" s="190" t="s">
        <v>111</v>
      </c>
      <c r="C43" s="195" t="s">
        <v>112</v>
      </c>
    </row>
    <row r="44" spans="1:3" ht="15" customHeight="1" x14ac:dyDescent="0.3">
      <c r="A44" s="206"/>
      <c r="B44" s="190" t="s">
        <v>113</v>
      </c>
      <c r="C44" s="195" t="s">
        <v>114</v>
      </c>
    </row>
    <row r="45" spans="1:3" ht="15" customHeight="1" x14ac:dyDescent="0.3">
      <c r="A45" s="206"/>
      <c r="B45" s="190" t="s">
        <v>115</v>
      </c>
      <c r="C45" s="195" t="s">
        <v>949</v>
      </c>
    </row>
    <row r="46" spans="1:3" ht="15" customHeight="1" x14ac:dyDescent="0.3">
      <c r="A46" s="207"/>
      <c r="B46" s="208" t="s">
        <v>116</v>
      </c>
      <c r="C46" s="194" t="s">
        <v>117</v>
      </c>
    </row>
    <row r="47" spans="1:3" ht="15" customHeight="1" x14ac:dyDescent="0.3">
      <c r="A47" s="496" t="s">
        <v>118</v>
      </c>
      <c r="B47" s="503" t="s">
        <v>17</v>
      </c>
      <c r="C47" s="504"/>
    </row>
    <row r="48" spans="1:3" ht="15" customHeight="1" x14ac:dyDescent="0.3">
      <c r="A48" s="201"/>
      <c r="B48" s="202" t="s">
        <v>119</v>
      </c>
      <c r="C48" s="198" t="s">
        <v>120</v>
      </c>
    </row>
    <row r="49" spans="1:3" ht="15" customHeight="1" x14ac:dyDescent="0.3">
      <c r="A49" s="206"/>
      <c r="B49" s="190" t="s">
        <v>121</v>
      </c>
      <c r="C49" s="195" t="s">
        <v>122</v>
      </c>
    </row>
    <row r="50" spans="1:3" ht="15" customHeight="1" x14ac:dyDescent="0.3">
      <c r="A50" s="207"/>
      <c r="B50" s="507" t="s">
        <v>123</v>
      </c>
      <c r="C50" s="194" t="s">
        <v>124</v>
      </c>
    </row>
    <row r="51" spans="1:3" ht="15" customHeight="1" x14ac:dyDescent="0.3">
      <c r="A51" s="505" t="s">
        <v>125</v>
      </c>
      <c r="B51" s="506" t="s">
        <v>126</v>
      </c>
      <c r="C51" s="504"/>
    </row>
    <row r="52" spans="1:3" ht="15" customHeight="1" x14ac:dyDescent="0.25">
      <c r="A52" s="209"/>
      <c r="B52" s="210" t="s">
        <v>127</v>
      </c>
      <c r="C52" s="209" t="s">
        <v>128</v>
      </c>
    </row>
    <row r="53" spans="1:3" ht="15" customHeight="1" x14ac:dyDescent="0.3">
      <c r="A53" s="211"/>
      <c r="B53" s="117" t="s">
        <v>129</v>
      </c>
      <c r="C53" s="190" t="s">
        <v>130</v>
      </c>
    </row>
    <row r="54" spans="1:3" ht="15" customHeight="1" x14ac:dyDescent="0.3">
      <c r="A54" s="211"/>
      <c r="B54" s="117" t="s">
        <v>131</v>
      </c>
      <c r="C54" s="190" t="s">
        <v>132</v>
      </c>
    </row>
    <row r="55" spans="1:3" ht="15" customHeight="1" x14ac:dyDescent="0.3">
      <c r="A55" s="211"/>
      <c r="B55" s="117" t="s">
        <v>133</v>
      </c>
      <c r="C55" s="212" t="s">
        <v>134</v>
      </c>
    </row>
    <row r="56" spans="1:3" ht="15" customHeight="1" x14ac:dyDescent="0.3">
      <c r="A56" s="211"/>
      <c r="B56" s="117" t="s">
        <v>135</v>
      </c>
      <c r="C56" s="190" t="s">
        <v>136</v>
      </c>
    </row>
    <row r="57" spans="1:3" ht="15" customHeight="1" x14ac:dyDescent="0.3">
      <c r="A57" s="213"/>
      <c r="B57" s="214" t="s">
        <v>137</v>
      </c>
      <c r="C57" s="204" t="s">
        <v>138</v>
      </c>
    </row>
    <row r="58" spans="1:3" ht="16.5" x14ac:dyDescent="0.3">
      <c r="A58" s="488" t="s">
        <v>139</v>
      </c>
      <c r="B58" s="7"/>
      <c r="C58" s="7"/>
    </row>
  </sheetData>
  <customSheetViews>
    <customSheetView guid="{B2785F94-002E-4A39-B1EF-780055BD09FA}">
      <pageMargins left="0.7" right="0.7" top="0.75" bottom="0.75" header="0.3" footer="0.3"/>
    </customSheetView>
    <customSheetView guid="{53F3DFFE-EB8C-4D39-98E9-455D6F7EBB30}">
      <pageMargins left="0.7" right="0.7" top="0.75" bottom="0.75" header="0.3" footer="0.3"/>
    </customSheetView>
    <customSheetView guid="{A302746B-BA98-48BE-9C62-CB1B6E938D4D}" showPageBreaks="1" topLeftCell="A4">
      <selection activeCell="F10" sqref="F10"/>
      <pageMargins left="0.7" right="0.39" top="0.84" bottom="0.75" header="0.3" footer="0.3"/>
      <pageSetup paperSize="5" orientation="portrait" horizontalDpi="4294967293" verticalDpi="0" r:id="rId1"/>
    </customSheetView>
  </customSheetViews>
  <mergeCells count="1">
    <mergeCell ref="A1:C1"/>
  </mergeCells>
  <pageMargins left="0.7" right="0.39" top="0.84" bottom="0.75" header="0.3" footer="0.3"/>
  <pageSetup paperSize="5" orientation="portrait" horizontalDpi="4294967293"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5" sqref="I5"/>
    </sheetView>
  </sheetViews>
  <sheetFormatPr defaultRowHeight="15" x14ac:dyDescent="0.25"/>
  <sheetData/>
  <customSheetViews>
    <customSheetView guid="{A302746B-BA98-48BE-9C62-CB1B6E938D4D}" state="hidden">
      <selection activeCell="I5" sqref="I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A302746B-BA98-48BE-9C62-CB1B6E938D4D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FF00"/>
  </sheetPr>
  <dimension ref="A1:T97"/>
  <sheetViews>
    <sheetView view="pageBreakPreview" topLeftCell="F73" zoomScaleNormal="100" zoomScaleSheetLayoutView="100" workbookViewId="0">
      <selection activeCell="C17" sqref="C17"/>
    </sheetView>
  </sheetViews>
  <sheetFormatPr defaultColWidth="9.140625" defaultRowHeight="15" x14ac:dyDescent="0.25"/>
  <cols>
    <col min="1" max="1" width="4.28515625" style="4" customWidth="1"/>
    <col min="2" max="2" width="2.85546875" style="105" customWidth="1"/>
    <col min="3" max="3" width="44.5703125" style="4" customWidth="1"/>
    <col min="4" max="4" width="55.5703125" style="4" customWidth="1"/>
    <col min="5" max="5" width="19.42578125" style="5" customWidth="1"/>
    <col min="6" max="6" width="21.85546875" style="5" customWidth="1"/>
    <col min="7" max="9" width="7.7109375" style="318" customWidth="1"/>
    <col min="10" max="10" width="7.7109375" style="729" customWidth="1"/>
    <col min="11" max="16384" width="9.140625" style="4"/>
  </cols>
  <sheetData>
    <row r="1" spans="1:20" ht="20.25" x14ac:dyDescent="0.25">
      <c r="A1" s="834" t="s">
        <v>781</v>
      </c>
      <c r="B1" s="834"/>
      <c r="C1" s="834"/>
      <c r="D1" s="834"/>
      <c r="E1" s="834"/>
      <c r="F1" s="834"/>
      <c r="G1" s="834"/>
      <c r="H1" s="834"/>
      <c r="I1" s="834"/>
      <c r="J1" s="834"/>
    </row>
    <row r="2" spans="1:20" x14ac:dyDescent="0.25">
      <c r="A2" s="1"/>
      <c r="B2" s="106"/>
      <c r="C2" s="3"/>
      <c r="D2" s="3"/>
      <c r="E2" s="3"/>
      <c r="F2" s="3"/>
      <c r="G2" s="2"/>
      <c r="H2" s="2"/>
      <c r="I2" s="2"/>
      <c r="J2" s="418"/>
    </row>
    <row r="3" spans="1:20" ht="14.1" customHeight="1" x14ac:dyDescent="0.3">
      <c r="A3" s="380"/>
      <c r="B3" s="839" t="s">
        <v>1206</v>
      </c>
      <c r="C3" s="840"/>
      <c r="D3" s="849" t="s">
        <v>9</v>
      </c>
      <c r="E3" s="817" t="s">
        <v>1156</v>
      </c>
      <c r="F3" s="817" t="s">
        <v>1157</v>
      </c>
      <c r="G3" s="843" t="s">
        <v>143</v>
      </c>
      <c r="H3" s="844"/>
      <c r="I3" s="843" t="s">
        <v>144</v>
      </c>
      <c r="J3" s="844"/>
      <c r="L3" s="11"/>
      <c r="M3" s="11"/>
      <c r="N3" s="11"/>
      <c r="O3" s="11"/>
      <c r="P3" s="11"/>
      <c r="Q3" s="11"/>
      <c r="R3" s="11"/>
      <c r="S3" s="11"/>
      <c r="T3" s="11"/>
    </row>
    <row r="4" spans="1:20" ht="14.1" customHeight="1" x14ac:dyDescent="0.3">
      <c r="A4" s="389"/>
      <c r="B4" s="841"/>
      <c r="C4" s="842"/>
      <c r="D4" s="850"/>
      <c r="E4" s="818"/>
      <c r="F4" s="818"/>
      <c r="G4" s="845"/>
      <c r="H4" s="846"/>
      <c r="I4" s="845"/>
      <c r="J4" s="846"/>
      <c r="L4" s="11"/>
      <c r="M4" s="11"/>
      <c r="N4" s="11"/>
      <c r="O4" s="11"/>
      <c r="P4" s="11"/>
      <c r="Q4" s="11"/>
      <c r="R4" s="11"/>
      <c r="S4" s="11"/>
      <c r="T4" s="11"/>
    </row>
    <row r="5" spans="1:20" ht="14.1" customHeight="1" x14ac:dyDescent="0.3">
      <c r="A5" s="723" t="s">
        <v>5</v>
      </c>
      <c r="B5" s="841"/>
      <c r="C5" s="842"/>
      <c r="D5" s="726" t="s">
        <v>7</v>
      </c>
      <c r="E5" s="818"/>
      <c r="F5" s="818"/>
      <c r="G5" s="845"/>
      <c r="H5" s="846"/>
      <c r="I5" s="845"/>
      <c r="J5" s="846"/>
      <c r="L5" s="11"/>
      <c r="M5" s="11"/>
      <c r="N5" s="11"/>
      <c r="O5" s="11"/>
      <c r="P5" s="11"/>
      <c r="Q5" s="11"/>
      <c r="R5" s="11"/>
      <c r="S5" s="11"/>
      <c r="T5" s="11"/>
    </row>
    <row r="6" spans="1:20" ht="14.1" customHeight="1" x14ac:dyDescent="0.3">
      <c r="A6" s="384"/>
      <c r="B6" s="841"/>
      <c r="C6" s="842"/>
      <c r="D6" s="385"/>
      <c r="E6" s="819"/>
      <c r="F6" s="819"/>
      <c r="G6" s="847"/>
      <c r="H6" s="848"/>
      <c r="I6" s="847"/>
      <c r="J6" s="848"/>
      <c r="L6" s="11"/>
      <c r="M6" s="11"/>
      <c r="N6" s="11"/>
      <c r="O6" s="11"/>
      <c r="P6" s="11"/>
      <c r="Q6" s="11"/>
      <c r="R6" s="11"/>
      <c r="S6" s="11"/>
      <c r="T6" s="11"/>
    </row>
    <row r="7" spans="1:20" ht="15" customHeight="1" x14ac:dyDescent="0.3">
      <c r="A7" s="727"/>
      <c r="B7" s="839"/>
      <c r="C7" s="840"/>
      <c r="D7" s="727"/>
      <c r="E7" s="727"/>
      <c r="F7" s="727"/>
      <c r="G7" s="402" t="s">
        <v>1</v>
      </c>
      <c r="H7" s="402" t="s">
        <v>2</v>
      </c>
      <c r="I7" s="403" t="s">
        <v>1</v>
      </c>
      <c r="J7" s="404" t="s">
        <v>2</v>
      </c>
      <c r="L7" s="11"/>
      <c r="M7" s="11"/>
      <c r="N7" s="11"/>
      <c r="O7" s="11"/>
      <c r="P7" s="11"/>
      <c r="Q7" s="11"/>
      <c r="R7" s="11"/>
      <c r="S7" s="11"/>
      <c r="T7" s="11"/>
    </row>
    <row r="8" spans="1:20" s="5" customFormat="1" ht="15" customHeight="1" x14ac:dyDescent="0.25">
      <c r="A8" s="400" t="s">
        <v>927</v>
      </c>
      <c r="B8" s="364"/>
      <c r="C8" s="364"/>
      <c r="D8" s="364"/>
      <c r="E8" s="364"/>
      <c r="F8" s="364"/>
      <c r="G8" s="365"/>
      <c r="H8" s="365"/>
      <c r="I8" s="365"/>
      <c r="J8" s="366"/>
    </row>
    <row r="9" spans="1:20" s="5" customFormat="1" ht="15" customHeight="1" x14ac:dyDescent="0.25">
      <c r="A9" s="298"/>
      <c r="B9" s="317"/>
      <c r="C9" s="317"/>
      <c r="D9" s="317"/>
      <c r="E9" s="317"/>
      <c r="F9" s="317"/>
      <c r="G9" s="308" t="s">
        <v>3</v>
      </c>
      <c r="H9" s="308" t="s">
        <v>3</v>
      </c>
      <c r="I9" s="308" t="s">
        <v>3</v>
      </c>
      <c r="J9" s="308" t="s">
        <v>3</v>
      </c>
      <c r="K9" s="5">
        <f>SUM(G9:J9)</f>
        <v>0</v>
      </c>
    </row>
    <row r="10" spans="1:20" s="5" customFormat="1" ht="15" customHeight="1" x14ac:dyDescent="0.25">
      <c r="A10" s="316" t="s">
        <v>926</v>
      </c>
      <c r="B10" s="317"/>
      <c r="C10" s="317"/>
      <c r="D10" s="317"/>
      <c r="E10" s="317"/>
      <c r="F10" s="317"/>
      <c r="G10" s="308">
        <f>SUM(G9)</f>
        <v>0</v>
      </c>
      <c r="H10" s="308">
        <f>SUM(H9)</f>
        <v>0</v>
      </c>
      <c r="I10" s="308">
        <f>SUM(I9)</f>
        <v>0</v>
      </c>
      <c r="J10" s="308">
        <f>SUM(J9)</f>
        <v>0</v>
      </c>
    </row>
    <row r="11" spans="1:20" s="11" customFormat="1" ht="14.1" customHeight="1" x14ac:dyDescent="0.25">
      <c r="A11" s="717" t="s">
        <v>935</v>
      </c>
      <c r="B11" s="718"/>
      <c r="C11" s="718"/>
      <c r="D11" s="718"/>
      <c r="E11" s="718"/>
      <c r="F11" s="718"/>
      <c r="G11" s="779">
        <f>SUM(A9)</f>
        <v>0</v>
      </c>
      <c r="H11" s="780"/>
      <c r="I11" s="780"/>
      <c r="J11" s="781"/>
    </row>
    <row r="12" spans="1:20" s="5" customFormat="1" ht="15" customHeight="1" x14ac:dyDescent="0.25">
      <c r="A12" s="400" t="s">
        <v>928</v>
      </c>
      <c r="B12" s="364"/>
      <c r="C12" s="364"/>
      <c r="D12" s="364"/>
      <c r="E12" s="364"/>
      <c r="F12" s="364"/>
      <c r="G12" s="365"/>
      <c r="H12" s="365"/>
      <c r="I12" s="365"/>
      <c r="J12" s="366"/>
    </row>
    <row r="13" spans="1:20" s="5" customFormat="1" ht="15" customHeight="1" x14ac:dyDescent="0.3">
      <c r="A13" s="249">
        <v>1</v>
      </c>
      <c r="B13" s="250" t="s">
        <v>140</v>
      </c>
      <c r="C13" s="257" t="s">
        <v>1102</v>
      </c>
      <c r="D13" s="251" t="s">
        <v>1117</v>
      </c>
      <c r="E13" s="251"/>
      <c r="F13" s="251"/>
      <c r="G13" s="258">
        <v>137</v>
      </c>
      <c r="H13" s="258">
        <v>3</v>
      </c>
      <c r="I13" s="260" t="s">
        <v>3</v>
      </c>
      <c r="J13" s="259" t="s">
        <v>3</v>
      </c>
      <c r="K13" s="5">
        <f>SUM(G13:J13)</f>
        <v>140</v>
      </c>
      <c r="L13" s="12"/>
      <c r="M13" s="12"/>
      <c r="N13" s="12"/>
      <c r="O13" s="12"/>
      <c r="P13" s="12"/>
      <c r="Q13" s="12"/>
      <c r="R13" s="12"/>
      <c r="S13" s="12"/>
      <c r="T13" s="12"/>
    </row>
    <row r="14" spans="1:20" s="5" customFormat="1" ht="15" customHeight="1" x14ac:dyDescent="0.3">
      <c r="A14" s="123">
        <v>2</v>
      </c>
      <c r="B14" s="218" t="s">
        <v>140</v>
      </c>
      <c r="C14" s="219" t="s">
        <v>555</v>
      </c>
      <c r="D14" s="124" t="s">
        <v>567</v>
      </c>
      <c r="E14" s="124"/>
      <c r="F14" s="124"/>
      <c r="G14" s="129">
        <v>66</v>
      </c>
      <c r="H14" s="126">
        <v>5</v>
      </c>
      <c r="I14" s="128" t="s">
        <v>3</v>
      </c>
      <c r="J14" s="128" t="s">
        <v>3</v>
      </c>
      <c r="K14" s="5">
        <f t="shared" ref="K14:K22" si="0">SUM(G14:J14)</f>
        <v>71</v>
      </c>
      <c r="L14" s="12"/>
      <c r="M14" s="12"/>
      <c r="N14" s="12"/>
      <c r="O14" s="12"/>
      <c r="P14" s="12"/>
      <c r="Q14" s="12"/>
      <c r="R14" s="12"/>
      <c r="S14" s="12"/>
      <c r="T14" s="12"/>
    </row>
    <row r="15" spans="1:20" s="5" customFormat="1" ht="15" customHeight="1" x14ac:dyDescent="0.3">
      <c r="A15" s="123">
        <v>3</v>
      </c>
      <c r="B15" s="218" t="s">
        <v>140</v>
      </c>
      <c r="C15" s="127" t="s">
        <v>559</v>
      </c>
      <c r="D15" s="124" t="s">
        <v>1125</v>
      </c>
      <c r="E15" s="124"/>
      <c r="F15" s="124"/>
      <c r="G15" s="125">
        <v>304</v>
      </c>
      <c r="H15" s="126">
        <v>8</v>
      </c>
      <c r="I15" s="126" t="s">
        <v>3</v>
      </c>
      <c r="J15" s="126" t="s">
        <v>3</v>
      </c>
      <c r="K15" s="5">
        <f t="shared" si="0"/>
        <v>312</v>
      </c>
      <c r="L15" s="12"/>
      <c r="M15" s="12"/>
      <c r="N15" s="12"/>
      <c r="O15" s="12"/>
      <c r="P15" s="12"/>
      <c r="Q15" s="12"/>
      <c r="R15" s="12"/>
      <c r="S15" s="12"/>
      <c r="T15" s="12"/>
    </row>
    <row r="16" spans="1:20" s="5" customFormat="1" ht="15" customHeight="1" x14ac:dyDescent="0.3">
      <c r="A16" s="123">
        <v>4</v>
      </c>
      <c r="B16" s="218" t="s">
        <v>140</v>
      </c>
      <c r="C16" s="133" t="s">
        <v>556</v>
      </c>
      <c r="D16" s="124" t="s">
        <v>565</v>
      </c>
      <c r="E16" s="124"/>
      <c r="F16" s="124"/>
      <c r="G16" s="125">
        <v>20</v>
      </c>
      <c r="H16" s="126" t="s">
        <v>3</v>
      </c>
      <c r="I16" s="126" t="s">
        <v>3</v>
      </c>
      <c r="J16" s="126" t="s">
        <v>3</v>
      </c>
      <c r="K16" s="5">
        <f t="shared" si="0"/>
        <v>20</v>
      </c>
      <c r="L16" s="12"/>
      <c r="M16" s="12"/>
      <c r="N16" s="12"/>
      <c r="O16" s="12"/>
      <c r="P16" s="12"/>
      <c r="Q16" s="12"/>
      <c r="R16" s="12"/>
      <c r="S16" s="12"/>
      <c r="T16" s="12"/>
    </row>
    <row r="17" spans="1:20" s="5" customFormat="1" ht="15" customHeight="1" x14ac:dyDescent="0.3">
      <c r="A17" s="123">
        <v>5</v>
      </c>
      <c r="B17" s="218" t="s">
        <v>140</v>
      </c>
      <c r="C17" s="133" t="s">
        <v>557</v>
      </c>
      <c r="D17" s="124" t="s">
        <v>565</v>
      </c>
      <c r="E17" s="124"/>
      <c r="F17" s="124"/>
      <c r="G17" s="125">
        <v>20</v>
      </c>
      <c r="H17" s="126" t="s">
        <v>3</v>
      </c>
      <c r="I17" s="126" t="s">
        <v>3</v>
      </c>
      <c r="J17" s="126" t="s">
        <v>3</v>
      </c>
      <c r="K17" s="5">
        <f t="shared" si="0"/>
        <v>20</v>
      </c>
      <c r="L17" s="12"/>
      <c r="M17" s="12"/>
      <c r="N17" s="12"/>
      <c r="O17" s="12"/>
      <c r="P17" s="12"/>
      <c r="Q17" s="12"/>
      <c r="R17" s="12"/>
      <c r="S17" s="12"/>
      <c r="T17" s="12"/>
    </row>
    <row r="18" spans="1:20" s="5" customFormat="1" ht="15" customHeight="1" x14ac:dyDescent="0.3">
      <c r="A18" s="123">
        <v>6</v>
      </c>
      <c r="B18" s="218" t="s">
        <v>140</v>
      </c>
      <c r="C18" s="133" t="s">
        <v>990</v>
      </c>
      <c r="D18" s="124" t="s">
        <v>21</v>
      </c>
      <c r="E18" s="124"/>
      <c r="F18" s="124"/>
      <c r="G18" s="125">
        <v>469</v>
      </c>
      <c r="H18" s="126">
        <v>5</v>
      </c>
      <c r="I18" s="126" t="s">
        <v>3</v>
      </c>
      <c r="J18" s="126" t="s">
        <v>3</v>
      </c>
      <c r="K18" s="5">
        <f t="shared" si="0"/>
        <v>474</v>
      </c>
      <c r="L18" s="12"/>
      <c r="M18" s="12"/>
      <c r="N18" s="12"/>
      <c r="O18" s="12"/>
      <c r="P18" s="12"/>
      <c r="Q18" s="12"/>
      <c r="R18" s="12"/>
      <c r="S18" s="12"/>
      <c r="T18" s="12"/>
    </row>
    <row r="19" spans="1:20" s="11" customFormat="1" ht="15" customHeight="1" x14ac:dyDescent="0.3">
      <c r="A19" s="123">
        <v>7</v>
      </c>
      <c r="B19" s="222" t="s">
        <v>140</v>
      </c>
      <c r="C19" s="127" t="s">
        <v>560</v>
      </c>
      <c r="D19" s="124" t="s">
        <v>567</v>
      </c>
      <c r="E19" s="124"/>
      <c r="F19" s="124"/>
      <c r="G19" s="125">
        <v>13</v>
      </c>
      <c r="H19" s="126">
        <v>1</v>
      </c>
      <c r="I19" s="126" t="s">
        <v>3</v>
      </c>
      <c r="J19" s="126" t="s">
        <v>3</v>
      </c>
      <c r="K19" s="5">
        <f t="shared" si="0"/>
        <v>14</v>
      </c>
      <c r="L19" s="12"/>
      <c r="M19" s="12"/>
      <c r="N19" s="12"/>
      <c r="O19" s="12"/>
      <c r="P19" s="12"/>
      <c r="Q19" s="12"/>
      <c r="R19" s="12"/>
      <c r="S19" s="12"/>
      <c r="T19" s="12"/>
    </row>
    <row r="20" spans="1:20" s="11" customFormat="1" ht="15" customHeight="1" x14ac:dyDescent="0.3">
      <c r="A20" s="123">
        <v>8</v>
      </c>
      <c r="B20" s="218" t="s">
        <v>142</v>
      </c>
      <c r="C20" s="133" t="s">
        <v>873</v>
      </c>
      <c r="D20" s="124" t="s">
        <v>563</v>
      </c>
      <c r="E20" s="124"/>
      <c r="F20" s="124"/>
      <c r="G20" s="130">
        <v>282</v>
      </c>
      <c r="H20" s="130">
        <v>20</v>
      </c>
      <c r="I20" s="126" t="s">
        <v>3</v>
      </c>
      <c r="J20" s="126" t="s">
        <v>3</v>
      </c>
      <c r="K20" s="5">
        <f t="shared" si="0"/>
        <v>302</v>
      </c>
      <c r="L20" s="12"/>
      <c r="M20" s="12"/>
      <c r="N20" s="12"/>
      <c r="O20" s="12"/>
      <c r="P20" s="12"/>
      <c r="Q20" s="12"/>
      <c r="R20" s="12"/>
      <c r="S20" s="12"/>
      <c r="T20" s="12"/>
    </row>
    <row r="21" spans="1:20" s="11" customFormat="1" ht="15" customHeight="1" x14ac:dyDescent="0.3">
      <c r="A21" s="737">
        <v>9</v>
      </c>
      <c r="B21" s="420" t="s">
        <v>149</v>
      </c>
      <c r="C21" s="133" t="s">
        <v>1233</v>
      </c>
      <c r="D21" s="124" t="s">
        <v>567</v>
      </c>
      <c r="E21" s="124"/>
      <c r="F21" s="124"/>
      <c r="G21" s="130">
        <v>16</v>
      </c>
      <c r="H21" s="130" t="s">
        <v>3</v>
      </c>
      <c r="I21" s="126"/>
      <c r="J21" s="126"/>
      <c r="K21" s="5"/>
      <c r="L21" s="12"/>
      <c r="M21" s="12"/>
      <c r="N21" s="12"/>
      <c r="O21" s="12"/>
      <c r="P21" s="12"/>
      <c r="Q21" s="12"/>
      <c r="R21" s="12"/>
      <c r="S21" s="12"/>
      <c r="T21" s="12"/>
    </row>
    <row r="22" spans="1:20" s="11" customFormat="1" ht="15" customHeight="1" x14ac:dyDescent="0.3">
      <c r="A22" s="725">
        <v>10</v>
      </c>
      <c r="B22" s="223" t="s">
        <v>140</v>
      </c>
      <c r="C22" s="224" t="s">
        <v>558</v>
      </c>
      <c r="D22" s="124" t="s">
        <v>566</v>
      </c>
      <c r="E22" s="124"/>
      <c r="F22" s="124"/>
      <c r="G22" s="125">
        <v>25</v>
      </c>
      <c r="H22" s="126" t="s">
        <v>3</v>
      </c>
      <c r="I22" s="126" t="s">
        <v>3</v>
      </c>
      <c r="J22" s="126" t="s">
        <v>3</v>
      </c>
      <c r="K22" s="5">
        <f t="shared" si="0"/>
        <v>25</v>
      </c>
    </row>
    <row r="23" spans="1:20" s="11" customFormat="1" ht="15" customHeight="1" x14ac:dyDescent="0.3">
      <c r="A23" s="790" t="s">
        <v>926</v>
      </c>
      <c r="B23" s="791"/>
      <c r="C23" s="791"/>
      <c r="D23" s="792"/>
      <c r="E23" s="721"/>
      <c r="F23" s="721"/>
      <c r="G23" s="292">
        <f>SUM(G13:G22)</f>
        <v>1352</v>
      </c>
      <c r="H23" s="280">
        <f>SUM(H13:H22)</f>
        <v>42</v>
      </c>
      <c r="I23" s="315">
        <f>SUM(I13:I22)</f>
        <v>0</v>
      </c>
      <c r="J23" s="315">
        <f>SUM(J13:J22)</f>
        <v>0</v>
      </c>
    </row>
    <row r="24" spans="1:20" s="11" customFormat="1" ht="14.1" customHeight="1" x14ac:dyDescent="0.25">
      <c r="A24" s="717" t="s">
        <v>935</v>
      </c>
      <c r="B24" s="718"/>
      <c r="C24" s="718"/>
      <c r="D24" s="718"/>
      <c r="E24" s="718"/>
      <c r="F24" s="718"/>
      <c r="G24" s="779">
        <f>SUM(A22)</f>
        <v>10</v>
      </c>
      <c r="H24" s="780"/>
      <c r="I24" s="780"/>
      <c r="J24" s="781"/>
    </row>
    <row r="25" spans="1:20" s="11" customFormat="1" ht="15" customHeight="1" x14ac:dyDescent="0.25">
      <c r="A25" s="400" t="s">
        <v>929</v>
      </c>
      <c r="B25" s="364"/>
      <c r="C25" s="364"/>
      <c r="D25" s="364"/>
      <c r="E25" s="364"/>
      <c r="F25" s="364"/>
      <c r="G25" s="365"/>
      <c r="H25" s="365"/>
      <c r="I25" s="365"/>
      <c r="J25" s="366"/>
    </row>
    <row r="26" spans="1:20" s="11" customFormat="1" ht="15" customHeight="1" x14ac:dyDescent="0.25">
      <c r="A26" s="123">
        <v>1</v>
      </c>
      <c r="B26" s="218" t="s">
        <v>140</v>
      </c>
      <c r="C26" s="133" t="s">
        <v>554</v>
      </c>
      <c r="D26" s="124" t="s">
        <v>564</v>
      </c>
      <c r="E26" s="124"/>
      <c r="F26" s="124"/>
      <c r="G26" s="129">
        <v>208</v>
      </c>
      <c r="H26" s="134">
        <v>30</v>
      </c>
      <c r="I26" s="134" t="s">
        <v>3</v>
      </c>
      <c r="J26" s="134" t="s">
        <v>3</v>
      </c>
      <c r="K26" s="543">
        <f>SUM(G26:J26)</f>
        <v>238</v>
      </c>
    </row>
    <row r="27" spans="1:20" s="11" customFormat="1" ht="15" customHeight="1" x14ac:dyDescent="0.3">
      <c r="A27" s="790" t="s">
        <v>926</v>
      </c>
      <c r="B27" s="791"/>
      <c r="C27" s="791"/>
      <c r="D27" s="792"/>
      <c r="E27" s="721"/>
      <c r="F27" s="721"/>
      <c r="G27" s="292">
        <f>SUM(G25:G26)</f>
        <v>208</v>
      </c>
      <c r="H27" s="280">
        <f>SUM(H25:H26)</f>
        <v>30</v>
      </c>
      <c r="I27" s="315">
        <f>SUM(I25:I26)</f>
        <v>0</v>
      </c>
      <c r="J27" s="315">
        <f>SUM(J25:J26)</f>
        <v>0</v>
      </c>
    </row>
    <row r="28" spans="1:20" s="11" customFormat="1" ht="14.1" customHeight="1" x14ac:dyDescent="0.25">
      <c r="A28" s="717" t="s">
        <v>935</v>
      </c>
      <c r="B28" s="718"/>
      <c r="C28" s="718"/>
      <c r="D28" s="718"/>
      <c r="E28" s="718"/>
      <c r="F28" s="718"/>
      <c r="G28" s="779">
        <f>SUM(A26)</f>
        <v>1</v>
      </c>
      <c r="H28" s="780"/>
      <c r="I28" s="780"/>
      <c r="J28" s="781"/>
    </row>
    <row r="29" spans="1:20" s="11" customFormat="1" ht="15" customHeight="1" x14ac:dyDescent="0.25">
      <c r="A29" s="851" t="s">
        <v>930</v>
      </c>
      <c r="B29" s="851"/>
      <c r="C29" s="851"/>
      <c r="D29" s="851"/>
      <c r="E29" s="851"/>
      <c r="F29" s="851"/>
      <c r="G29" s="851"/>
      <c r="H29" s="851"/>
      <c r="I29" s="851"/>
      <c r="J29" s="851"/>
    </row>
    <row r="30" spans="1:20" s="11" customFormat="1" ht="15" customHeight="1" x14ac:dyDescent="0.3">
      <c r="A30" s="123">
        <v>1</v>
      </c>
      <c r="B30" s="607" t="s">
        <v>140</v>
      </c>
      <c r="C30" s="33" t="s">
        <v>336</v>
      </c>
      <c r="D30" s="34" t="s">
        <v>570</v>
      </c>
      <c r="E30" s="34"/>
      <c r="F30" s="34"/>
      <c r="G30" s="35">
        <v>26</v>
      </c>
      <c r="H30" s="36">
        <v>12</v>
      </c>
      <c r="I30" s="37">
        <v>3</v>
      </c>
      <c r="J30" s="37" t="s">
        <v>3</v>
      </c>
      <c r="K30" s="543">
        <f>SUM(G30:J30)</f>
        <v>41</v>
      </c>
    </row>
    <row r="31" spans="1:20" s="11" customFormat="1" ht="15" customHeight="1" x14ac:dyDescent="0.3">
      <c r="A31" s="790" t="s">
        <v>926</v>
      </c>
      <c r="B31" s="791"/>
      <c r="C31" s="791"/>
      <c r="D31" s="792"/>
      <c r="E31" s="721"/>
      <c r="F31" s="721"/>
      <c r="G31" s="292">
        <f t="shared" ref="G31:J31" si="1">SUM(G30)</f>
        <v>26</v>
      </c>
      <c r="H31" s="280">
        <f t="shared" si="1"/>
        <v>12</v>
      </c>
      <c r="I31" s="315">
        <f t="shared" si="1"/>
        <v>3</v>
      </c>
      <c r="J31" s="315">
        <f t="shared" si="1"/>
        <v>0</v>
      </c>
    </row>
    <row r="32" spans="1:20" s="11" customFormat="1" ht="14.1" customHeight="1" x14ac:dyDescent="0.25">
      <c r="A32" s="717" t="s">
        <v>935</v>
      </c>
      <c r="B32" s="718"/>
      <c r="C32" s="718"/>
      <c r="D32" s="718"/>
      <c r="E32" s="718"/>
      <c r="F32" s="718"/>
      <c r="G32" s="779">
        <f>SUM(A30)</f>
        <v>1</v>
      </c>
      <c r="H32" s="780"/>
      <c r="I32" s="780"/>
      <c r="J32" s="781"/>
    </row>
    <row r="33" spans="1:11" s="11" customFormat="1" ht="15" customHeight="1" x14ac:dyDescent="0.25">
      <c r="A33" s="851" t="s">
        <v>931</v>
      </c>
      <c r="B33" s="851"/>
      <c r="C33" s="851"/>
      <c r="D33" s="851"/>
      <c r="E33" s="851"/>
      <c r="F33" s="851"/>
      <c r="G33" s="851"/>
      <c r="H33" s="851"/>
      <c r="I33" s="851"/>
      <c r="J33" s="851"/>
    </row>
    <row r="34" spans="1:11" s="11" customFormat="1" ht="15" customHeight="1" x14ac:dyDescent="0.25">
      <c r="A34" s="123"/>
      <c r="B34" s="218"/>
      <c r="C34" s="733"/>
      <c r="D34" s="124"/>
      <c r="E34" s="124"/>
      <c r="F34" s="124"/>
      <c r="G34" s="129"/>
      <c r="H34" s="134"/>
      <c r="I34" s="134"/>
      <c r="J34" s="134"/>
      <c r="K34" s="543">
        <f t="shared" ref="K34" si="2">SUM(G34:J34)</f>
        <v>0</v>
      </c>
    </row>
    <row r="35" spans="1:11" s="11" customFormat="1" ht="15" customHeight="1" x14ac:dyDescent="0.25">
      <c r="A35" s="749"/>
      <c r="B35" s="225"/>
      <c r="C35" s="750"/>
      <c r="D35" s="751"/>
      <c r="E35" s="751"/>
      <c r="F35" s="751"/>
      <c r="G35" s="752"/>
      <c r="H35" s="753"/>
      <c r="I35" s="753"/>
      <c r="J35" s="753"/>
      <c r="K35" s="543"/>
    </row>
    <row r="36" spans="1:11" s="11" customFormat="1" ht="15" customHeight="1" x14ac:dyDescent="0.3">
      <c r="A36" s="790" t="s">
        <v>926</v>
      </c>
      <c r="B36" s="791"/>
      <c r="C36" s="791"/>
      <c r="D36" s="792"/>
      <c r="E36" s="721"/>
      <c r="F36" s="721"/>
      <c r="G36" s="292"/>
      <c r="H36" s="280"/>
      <c r="I36" s="319"/>
      <c r="J36" s="319"/>
    </row>
    <row r="37" spans="1:11" s="11" customFormat="1" ht="14.1" customHeight="1" x14ac:dyDescent="0.25">
      <c r="A37" s="717" t="s">
        <v>935</v>
      </c>
      <c r="B37" s="718"/>
      <c r="C37" s="718"/>
      <c r="D37" s="718"/>
      <c r="E37" s="718"/>
      <c r="F37" s="718"/>
      <c r="G37" s="779"/>
      <c r="H37" s="780"/>
      <c r="I37" s="780"/>
      <c r="J37" s="781"/>
    </row>
    <row r="38" spans="1:11" s="11" customFormat="1" ht="15" customHeight="1" x14ac:dyDescent="0.25">
      <c r="A38" s="851" t="s">
        <v>932</v>
      </c>
      <c r="B38" s="851"/>
      <c r="C38" s="851"/>
      <c r="D38" s="851"/>
      <c r="E38" s="851"/>
      <c r="F38" s="851"/>
      <c r="G38" s="851"/>
      <c r="H38" s="851"/>
      <c r="I38" s="851"/>
      <c r="J38" s="851"/>
    </row>
    <row r="39" spans="1:11" s="12" customFormat="1" ht="15" customHeight="1" x14ac:dyDescent="0.3">
      <c r="A39" s="835">
        <v>1</v>
      </c>
      <c r="B39" s="218" t="s">
        <v>140</v>
      </c>
      <c r="C39" s="221" t="s">
        <v>189</v>
      </c>
      <c r="D39" s="124" t="s">
        <v>569</v>
      </c>
      <c r="E39" s="124"/>
      <c r="F39" s="124"/>
      <c r="G39" s="125">
        <v>3</v>
      </c>
      <c r="H39" s="126">
        <v>2</v>
      </c>
      <c r="I39" s="128" t="s">
        <v>3</v>
      </c>
      <c r="J39" s="128" t="s">
        <v>3</v>
      </c>
      <c r="K39" s="543">
        <f>SUM(G39:J39)</f>
        <v>5</v>
      </c>
    </row>
    <row r="40" spans="1:11" s="11" customFormat="1" ht="15" customHeight="1" x14ac:dyDescent="0.3">
      <c r="A40" s="836"/>
      <c r="B40" s="218" t="s">
        <v>140</v>
      </c>
      <c r="C40" s="221" t="s">
        <v>189</v>
      </c>
      <c r="D40" s="124" t="s">
        <v>568</v>
      </c>
      <c r="E40" s="124"/>
      <c r="F40" s="124"/>
      <c r="G40" s="125">
        <v>3</v>
      </c>
      <c r="H40" s="126">
        <v>2</v>
      </c>
      <c r="I40" s="128" t="s">
        <v>3</v>
      </c>
      <c r="J40" s="128" t="s">
        <v>3</v>
      </c>
      <c r="K40" s="543">
        <f t="shared" ref="K40:K42" si="3">SUM(G40:J40)</f>
        <v>5</v>
      </c>
    </row>
    <row r="41" spans="1:11" s="11" customFormat="1" ht="15" customHeight="1" x14ac:dyDescent="0.3">
      <c r="A41" s="837"/>
      <c r="B41" s="218" t="s">
        <v>140</v>
      </c>
      <c r="C41" s="221" t="s">
        <v>189</v>
      </c>
      <c r="D41" s="124" t="s">
        <v>1134</v>
      </c>
      <c r="E41" s="124"/>
      <c r="F41" s="124"/>
      <c r="G41" s="125">
        <v>3</v>
      </c>
      <c r="H41" s="126">
        <v>2</v>
      </c>
      <c r="I41" s="128" t="s">
        <v>3</v>
      </c>
      <c r="J41" s="128" t="s">
        <v>3</v>
      </c>
      <c r="K41" s="543">
        <f t="shared" si="3"/>
        <v>5</v>
      </c>
    </row>
    <row r="42" spans="1:11" s="11" customFormat="1" ht="15" customHeight="1" x14ac:dyDescent="0.3">
      <c r="A42" s="725">
        <v>2</v>
      </c>
      <c r="B42" s="218" t="s">
        <v>140</v>
      </c>
      <c r="C42" s="90" t="s">
        <v>194</v>
      </c>
      <c r="D42" s="124" t="s">
        <v>569</v>
      </c>
      <c r="E42" s="124"/>
      <c r="F42" s="124"/>
      <c r="G42" s="125">
        <v>4</v>
      </c>
      <c r="H42" s="126">
        <v>4</v>
      </c>
      <c r="I42" s="128" t="s">
        <v>3</v>
      </c>
      <c r="J42" s="128" t="s">
        <v>3</v>
      </c>
      <c r="K42" s="543">
        <f t="shared" si="3"/>
        <v>8</v>
      </c>
    </row>
    <row r="43" spans="1:11" s="11" customFormat="1" ht="15" customHeight="1" x14ac:dyDescent="0.3">
      <c r="A43" s="717" t="s">
        <v>926</v>
      </c>
      <c r="B43" s="720"/>
      <c r="C43" s="720"/>
      <c r="D43" s="721"/>
      <c r="E43" s="721"/>
      <c r="F43" s="721"/>
      <c r="G43" s="292">
        <f>SUM(G39:G42)</f>
        <v>13</v>
      </c>
      <c r="H43" s="280">
        <f>SUM(H39:H42)</f>
        <v>10</v>
      </c>
      <c r="I43" s="315">
        <f>SUM(I39:I42)</f>
        <v>0</v>
      </c>
      <c r="J43" s="315">
        <f>SUM(J39:J42)</f>
        <v>0</v>
      </c>
    </row>
    <row r="44" spans="1:11" s="11" customFormat="1" ht="14.1" customHeight="1" x14ac:dyDescent="0.25">
      <c r="A44" s="717" t="s">
        <v>935</v>
      </c>
      <c r="B44" s="718"/>
      <c r="C44" s="718"/>
      <c r="D44" s="718"/>
      <c r="E44" s="718"/>
      <c r="F44" s="718"/>
      <c r="G44" s="779">
        <f>SUM(A42)</f>
        <v>2</v>
      </c>
      <c r="H44" s="780"/>
      <c r="I44" s="780"/>
      <c r="J44" s="781"/>
    </row>
    <row r="45" spans="1:11" s="11" customFormat="1" ht="15" customHeight="1" x14ac:dyDescent="0.25">
      <c r="A45" s="724" t="s">
        <v>933</v>
      </c>
      <c r="B45" s="724"/>
      <c r="C45" s="724"/>
      <c r="D45" s="724"/>
      <c r="E45" s="724"/>
      <c r="F45" s="724"/>
      <c r="G45" s="724"/>
      <c r="H45" s="724"/>
      <c r="I45" s="724"/>
      <c r="J45" s="724"/>
    </row>
    <row r="46" spans="1:11" s="11" customFormat="1" ht="15" customHeight="1" x14ac:dyDescent="0.25">
      <c r="A46" s="298"/>
      <c r="B46" s="297"/>
      <c r="C46" s="297"/>
      <c r="D46" s="297"/>
      <c r="E46" s="297"/>
      <c r="F46" s="297"/>
      <c r="G46" s="308" t="s">
        <v>3</v>
      </c>
      <c r="H46" s="308" t="s">
        <v>3</v>
      </c>
      <c r="I46" s="308" t="s">
        <v>3</v>
      </c>
      <c r="J46" s="308" t="s">
        <v>3</v>
      </c>
      <c r="K46" s="11">
        <f>SUM(G46:J46)</f>
        <v>0</v>
      </c>
    </row>
    <row r="47" spans="1:11" s="11" customFormat="1" ht="15" customHeight="1" x14ac:dyDescent="0.3">
      <c r="A47" s="717" t="s">
        <v>926</v>
      </c>
      <c r="B47" s="720"/>
      <c r="C47" s="720"/>
      <c r="D47" s="721"/>
      <c r="E47" s="721"/>
      <c r="F47" s="721"/>
      <c r="G47" s="292">
        <f>SUM(G46)</f>
        <v>0</v>
      </c>
      <c r="H47" s="280">
        <f>SUM(H46)</f>
        <v>0</v>
      </c>
      <c r="I47" s="315">
        <f>SUM(I46)</f>
        <v>0</v>
      </c>
      <c r="J47" s="315">
        <f>SUM(J46)</f>
        <v>0</v>
      </c>
    </row>
    <row r="48" spans="1:11" s="11" customFormat="1" ht="14.1" customHeight="1" x14ac:dyDescent="0.25">
      <c r="A48" s="717" t="s">
        <v>935</v>
      </c>
      <c r="B48" s="718"/>
      <c r="C48" s="718"/>
      <c r="D48" s="718"/>
      <c r="E48" s="718"/>
      <c r="F48" s="718"/>
      <c r="G48" s="779">
        <f>SUM(A46)</f>
        <v>0</v>
      </c>
      <c r="H48" s="780"/>
      <c r="I48" s="780"/>
      <c r="J48" s="781"/>
    </row>
    <row r="49" spans="1:20" s="11" customFormat="1" ht="15" customHeight="1" x14ac:dyDescent="0.25">
      <c r="A49" s="724" t="s">
        <v>1137</v>
      </c>
      <c r="B49" s="724"/>
      <c r="C49" s="724"/>
      <c r="D49" s="724"/>
      <c r="E49" s="724"/>
      <c r="F49" s="724"/>
      <c r="G49" s="724"/>
      <c r="H49" s="724"/>
      <c r="I49" s="724"/>
      <c r="J49" s="724"/>
    </row>
    <row r="50" spans="1:20" s="11" customFormat="1" ht="15" customHeight="1" x14ac:dyDescent="0.3">
      <c r="A50" s="123">
        <v>1</v>
      </c>
      <c r="B50" s="218" t="s">
        <v>140</v>
      </c>
      <c r="C50" s="127" t="s">
        <v>838</v>
      </c>
      <c r="D50" s="124" t="s">
        <v>833</v>
      </c>
      <c r="E50" s="124"/>
      <c r="F50" s="124"/>
      <c r="G50" s="125">
        <v>5</v>
      </c>
      <c r="H50" s="126" t="s">
        <v>3</v>
      </c>
      <c r="I50" s="126" t="s">
        <v>3</v>
      </c>
      <c r="J50" s="126" t="s">
        <v>3</v>
      </c>
      <c r="K50" s="543">
        <f>SUM(G50:J50)</f>
        <v>5</v>
      </c>
    </row>
    <row r="51" spans="1:20" s="11" customFormat="1" ht="15" customHeight="1" x14ac:dyDescent="0.3">
      <c r="A51" s="123">
        <v>2</v>
      </c>
      <c r="B51" s="218" t="s">
        <v>140</v>
      </c>
      <c r="C51" s="127" t="s">
        <v>494</v>
      </c>
      <c r="D51" s="124" t="s">
        <v>1131</v>
      </c>
      <c r="E51" s="124"/>
      <c r="F51" s="124"/>
      <c r="G51" s="125">
        <v>7</v>
      </c>
      <c r="H51" s="126">
        <v>0</v>
      </c>
      <c r="I51" s="128" t="s">
        <v>3</v>
      </c>
      <c r="J51" s="128" t="s">
        <v>3</v>
      </c>
      <c r="K51" s="543">
        <f t="shared" ref="K51:K74" si="4">SUM(G51:J51)</f>
        <v>7</v>
      </c>
    </row>
    <row r="52" spans="1:20" s="12" customFormat="1" ht="14.1" customHeight="1" x14ac:dyDescent="0.3">
      <c r="A52" s="123">
        <v>3</v>
      </c>
      <c r="B52" s="218" t="s">
        <v>140</v>
      </c>
      <c r="C52" s="127" t="s">
        <v>893</v>
      </c>
      <c r="D52" s="124" t="s">
        <v>833</v>
      </c>
      <c r="E52" s="124"/>
      <c r="F52" s="124"/>
      <c r="G52" s="125">
        <v>3</v>
      </c>
      <c r="H52" s="126" t="s">
        <v>3</v>
      </c>
      <c r="I52" s="126" t="s">
        <v>3</v>
      </c>
      <c r="J52" s="126" t="s">
        <v>3</v>
      </c>
      <c r="K52" s="543">
        <f t="shared" si="4"/>
        <v>3</v>
      </c>
      <c r="L52" s="4"/>
      <c r="M52" s="4"/>
      <c r="N52" s="4"/>
      <c r="O52" s="4"/>
      <c r="P52" s="4"/>
      <c r="Q52" s="4"/>
      <c r="R52" s="4"/>
      <c r="S52" s="4"/>
      <c r="T52" s="4"/>
    </row>
    <row r="53" spans="1:20" s="12" customFormat="1" ht="14.1" customHeight="1" x14ac:dyDescent="0.3">
      <c r="A53" s="123">
        <v>4</v>
      </c>
      <c r="B53" s="218" t="s">
        <v>140</v>
      </c>
      <c r="C53" s="127" t="s">
        <v>839</v>
      </c>
      <c r="D53" s="124" t="s">
        <v>833</v>
      </c>
      <c r="E53" s="124"/>
      <c r="F53" s="124"/>
      <c r="G53" s="125">
        <v>3</v>
      </c>
      <c r="H53" s="126" t="s">
        <v>3</v>
      </c>
      <c r="I53" s="126" t="s">
        <v>3</v>
      </c>
      <c r="J53" s="126" t="s">
        <v>3</v>
      </c>
      <c r="K53" s="543">
        <f t="shared" si="4"/>
        <v>3</v>
      </c>
      <c r="L53" s="5"/>
      <c r="M53" s="5"/>
      <c r="N53" s="5"/>
      <c r="O53" s="5"/>
      <c r="P53" s="5"/>
      <c r="Q53" s="5"/>
      <c r="R53" s="5"/>
      <c r="S53" s="5"/>
      <c r="T53" s="5"/>
    </row>
    <row r="54" spans="1:20" s="12" customFormat="1" ht="14.1" customHeight="1" x14ac:dyDescent="0.3">
      <c r="A54" s="123">
        <v>5</v>
      </c>
      <c r="B54" s="218" t="s">
        <v>140</v>
      </c>
      <c r="C54" s="127" t="s">
        <v>1007</v>
      </c>
      <c r="D54" s="124" t="s">
        <v>1006</v>
      </c>
      <c r="E54" s="124"/>
      <c r="F54" s="124"/>
      <c r="G54" s="125">
        <v>6</v>
      </c>
      <c r="H54" s="126" t="s">
        <v>3</v>
      </c>
      <c r="I54" s="126" t="s">
        <v>3</v>
      </c>
      <c r="J54" s="126" t="s">
        <v>3</v>
      </c>
      <c r="K54" s="543">
        <f t="shared" si="4"/>
        <v>6</v>
      </c>
      <c r="L54" s="5"/>
      <c r="M54" s="5"/>
      <c r="N54" s="5"/>
      <c r="O54" s="5"/>
      <c r="P54" s="5"/>
      <c r="Q54" s="5"/>
      <c r="R54" s="5"/>
      <c r="S54" s="5"/>
      <c r="T54" s="5"/>
    </row>
    <row r="55" spans="1:20" s="11" customFormat="1" ht="15" customHeight="1" x14ac:dyDescent="0.3">
      <c r="A55" s="123">
        <v>6</v>
      </c>
      <c r="B55" s="218" t="s">
        <v>140</v>
      </c>
      <c r="C55" s="220" t="s">
        <v>1176</v>
      </c>
      <c r="D55" s="124" t="s">
        <v>830</v>
      </c>
      <c r="E55" s="124"/>
      <c r="F55" s="124"/>
      <c r="G55" s="125">
        <v>42</v>
      </c>
      <c r="H55" s="126">
        <v>11</v>
      </c>
      <c r="I55" s="134" t="s">
        <v>3</v>
      </c>
      <c r="J55" s="134" t="s">
        <v>3</v>
      </c>
      <c r="K55" s="543">
        <f>SUM(G55:J55)</f>
        <v>53</v>
      </c>
    </row>
    <row r="56" spans="1:20" s="11" customFormat="1" ht="15" customHeight="1" x14ac:dyDescent="0.3">
      <c r="A56" s="123">
        <v>7</v>
      </c>
      <c r="B56" s="218" t="s">
        <v>140</v>
      </c>
      <c r="C56" s="731" t="s">
        <v>1179</v>
      </c>
      <c r="D56" s="124" t="s">
        <v>830</v>
      </c>
      <c r="E56" s="124"/>
      <c r="F56" s="124"/>
      <c r="G56" s="129">
        <v>97</v>
      </c>
      <c r="H56" s="134">
        <v>15</v>
      </c>
      <c r="I56" s="134" t="s">
        <v>3</v>
      </c>
      <c r="J56" s="134" t="s">
        <v>3</v>
      </c>
      <c r="K56" s="543">
        <f>SUM(G56:J56)</f>
        <v>112</v>
      </c>
      <c r="L56" s="5"/>
      <c r="M56" s="5"/>
      <c r="N56" s="5"/>
      <c r="O56" s="5"/>
      <c r="P56" s="5"/>
      <c r="Q56" s="5"/>
      <c r="R56" s="5"/>
      <c r="S56" s="5"/>
      <c r="T56" s="5"/>
    </row>
    <row r="57" spans="1:20" s="12" customFormat="1" ht="14.1" customHeight="1" x14ac:dyDescent="0.3">
      <c r="A57" s="123">
        <v>8</v>
      </c>
      <c r="B57" s="218" t="s">
        <v>140</v>
      </c>
      <c r="C57" s="127" t="s">
        <v>834</v>
      </c>
      <c r="D57" s="124" t="s">
        <v>833</v>
      </c>
      <c r="E57" s="124"/>
      <c r="F57" s="124"/>
      <c r="G57" s="125">
        <v>20</v>
      </c>
      <c r="H57" s="126" t="s">
        <v>3</v>
      </c>
      <c r="I57" s="126" t="s">
        <v>3</v>
      </c>
      <c r="J57" s="126" t="s">
        <v>3</v>
      </c>
      <c r="K57" s="543">
        <f t="shared" si="4"/>
        <v>20</v>
      </c>
      <c r="L57" s="5"/>
      <c r="M57" s="5"/>
      <c r="N57" s="5"/>
      <c r="O57" s="5"/>
      <c r="P57" s="5"/>
      <c r="Q57" s="5"/>
      <c r="R57" s="5"/>
      <c r="S57" s="5"/>
      <c r="T57" s="5"/>
    </row>
    <row r="58" spans="1:20" s="12" customFormat="1" ht="14.1" customHeight="1" x14ac:dyDescent="0.3">
      <c r="A58" s="123">
        <v>9</v>
      </c>
      <c r="B58" s="218" t="s">
        <v>140</v>
      </c>
      <c r="C58" s="48" t="s">
        <v>991</v>
      </c>
      <c r="D58" s="124" t="s">
        <v>992</v>
      </c>
      <c r="E58" s="124"/>
      <c r="F58" s="124"/>
      <c r="G58" s="135">
        <v>26</v>
      </c>
      <c r="H58" s="135" t="s">
        <v>3</v>
      </c>
      <c r="I58" s="135" t="s">
        <v>3</v>
      </c>
      <c r="J58" s="135" t="s">
        <v>3</v>
      </c>
      <c r="K58" s="543">
        <f t="shared" si="4"/>
        <v>26</v>
      </c>
      <c r="L58" s="5"/>
      <c r="M58" s="5"/>
      <c r="N58" s="5"/>
      <c r="O58" s="5"/>
      <c r="P58" s="5"/>
      <c r="Q58" s="5"/>
      <c r="R58" s="5"/>
      <c r="S58" s="5"/>
      <c r="T58" s="5"/>
    </row>
    <row r="59" spans="1:20" s="11" customFormat="1" ht="15" customHeight="1" x14ac:dyDescent="0.3">
      <c r="A59" s="123">
        <v>10</v>
      </c>
      <c r="B59" s="218" t="s">
        <v>140</v>
      </c>
      <c r="C59" s="48" t="s">
        <v>1132</v>
      </c>
      <c r="D59" s="124" t="s">
        <v>1130</v>
      </c>
      <c r="E59" s="124"/>
      <c r="F59" s="124"/>
      <c r="G59" s="135">
        <v>152</v>
      </c>
      <c r="H59" s="135">
        <v>6</v>
      </c>
      <c r="I59" s="135" t="s">
        <v>3</v>
      </c>
      <c r="J59" s="135" t="s">
        <v>3</v>
      </c>
      <c r="K59" s="543">
        <f t="shared" si="4"/>
        <v>158</v>
      </c>
      <c r="L59" s="4"/>
      <c r="M59" s="4"/>
      <c r="N59" s="4"/>
      <c r="O59" s="4"/>
      <c r="P59" s="4"/>
      <c r="Q59" s="4"/>
      <c r="R59" s="4"/>
      <c r="S59" s="4"/>
      <c r="T59" s="4"/>
    </row>
    <row r="60" spans="1:20" s="11" customFormat="1" ht="15" customHeight="1" x14ac:dyDescent="0.3">
      <c r="A60" s="123">
        <v>11</v>
      </c>
      <c r="B60" s="218" t="s">
        <v>140</v>
      </c>
      <c r="C60" s="48" t="s">
        <v>832</v>
      </c>
      <c r="D60" s="124" t="s">
        <v>831</v>
      </c>
      <c r="E60" s="124"/>
      <c r="F60" s="124"/>
      <c r="G60" s="135">
        <v>3</v>
      </c>
      <c r="H60" s="135" t="s">
        <v>3</v>
      </c>
      <c r="I60" s="135" t="s">
        <v>3</v>
      </c>
      <c r="J60" s="135" t="s">
        <v>3</v>
      </c>
      <c r="K60" s="543">
        <f t="shared" si="4"/>
        <v>3</v>
      </c>
      <c r="L60" s="5"/>
      <c r="M60" s="5"/>
      <c r="N60" s="5"/>
      <c r="O60" s="5"/>
      <c r="P60" s="5"/>
      <c r="Q60" s="5"/>
      <c r="R60" s="5"/>
      <c r="S60" s="5"/>
      <c r="T60" s="5"/>
    </row>
    <row r="61" spans="1:20" s="11" customFormat="1" ht="15" customHeight="1" x14ac:dyDescent="0.3">
      <c r="A61" s="123">
        <v>12</v>
      </c>
      <c r="B61" s="218" t="s">
        <v>140</v>
      </c>
      <c r="C61" s="127" t="s">
        <v>836</v>
      </c>
      <c r="D61" s="124" t="s">
        <v>833</v>
      </c>
      <c r="E61" s="124"/>
      <c r="F61" s="124"/>
      <c r="G61" s="125">
        <v>3</v>
      </c>
      <c r="H61" s="126" t="s">
        <v>3</v>
      </c>
      <c r="I61" s="126" t="s">
        <v>3</v>
      </c>
      <c r="J61" s="126" t="s">
        <v>3</v>
      </c>
      <c r="K61" s="543">
        <f t="shared" si="4"/>
        <v>3</v>
      </c>
      <c r="L61" s="5"/>
      <c r="M61" s="5"/>
      <c r="N61" s="5"/>
      <c r="O61" s="5"/>
      <c r="P61" s="5"/>
      <c r="Q61" s="5"/>
      <c r="R61" s="5"/>
      <c r="S61" s="5"/>
      <c r="T61" s="5"/>
    </row>
    <row r="62" spans="1:20" s="11" customFormat="1" ht="15" customHeight="1" x14ac:dyDescent="0.3">
      <c r="A62" s="123">
        <v>13</v>
      </c>
      <c r="B62" s="592" t="s">
        <v>140</v>
      </c>
      <c r="C62" s="740" t="s">
        <v>1219</v>
      </c>
      <c r="D62" s="594" t="s">
        <v>1217</v>
      </c>
      <c r="E62" s="124"/>
      <c r="F62" s="124"/>
      <c r="G62" s="125">
        <v>13</v>
      </c>
      <c r="H62" s="126">
        <v>1</v>
      </c>
      <c r="I62" s="126"/>
      <c r="J62" s="126"/>
      <c r="K62" s="543"/>
      <c r="L62" s="5"/>
      <c r="M62" s="5"/>
      <c r="N62" s="5"/>
      <c r="O62" s="5"/>
      <c r="P62" s="5"/>
      <c r="Q62" s="5"/>
      <c r="R62" s="5"/>
      <c r="S62" s="5"/>
      <c r="T62" s="5"/>
    </row>
    <row r="63" spans="1:20" s="11" customFormat="1" ht="15" customHeight="1" x14ac:dyDescent="0.3">
      <c r="A63" s="123">
        <v>14</v>
      </c>
      <c r="B63" s="218" t="s">
        <v>140</v>
      </c>
      <c r="C63" s="221" t="s">
        <v>561</v>
      </c>
      <c r="D63" s="124" t="s">
        <v>570</v>
      </c>
      <c r="E63" s="124"/>
      <c r="F63" s="124"/>
      <c r="G63" s="125">
        <v>11</v>
      </c>
      <c r="H63" s="126">
        <v>4</v>
      </c>
      <c r="I63" s="128">
        <v>6</v>
      </c>
      <c r="J63" s="128" t="s">
        <v>3</v>
      </c>
      <c r="K63" s="543">
        <f t="shared" si="4"/>
        <v>21</v>
      </c>
      <c r="L63" s="5"/>
      <c r="M63" s="5"/>
      <c r="N63" s="5"/>
      <c r="O63" s="5"/>
      <c r="P63" s="5"/>
      <c r="Q63" s="5"/>
      <c r="R63" s="5"/>
      <c r="S63" s="5"/>
      <c r="T63" s="5"/>
    </row>
    <row r="64" spans="1:20" s="11" customFormat="1" ht="15" customHeight="1" x14ac:dyDescent="0.25">
      <c r="A64" s="123">
        <v>15</v>
      </c>
      <c r="B64" s="218" t="s">
        <v>140</v>
      </c>
      <c r="C64" s="133" t="s">
        <v>1177</v>
      </c>
      <c r="D64" s="124" t="s">
        <v>830</v>
      </c>
      <c r="E64" s="124"/>
      <c r="F64" s="124"/>
      <c r="G64" s="129">
        <v>10</v>
      </c>
      <c r="H64" s="134">
        <v>2</v>
      </c>
      <c r="I64" s="134" t="s">
        <v>3</v>
      </c>
      <c r="J64" s="134" t="s">
        <v>3</v>
      </c>
      <c r="K64" s="543">
        <f t="shared" si="4"/>
        <v>12</v>
      </c>
    </row>
    <row r="65" spans="1:20" s="11" customFormat="1" ht="15" customHeight="1" x14ac:dyDescent="0.3">
      <c r="A65" s="123">
        <v>16</v>
      </c>
      <c r="B65" s="592" t="s">
        <v>140</v>
      </c>
      <c r="C65" s="740" t="s">
        <v>1218</v>
      </c>
      <c r="D65" s="594" t="s">
        <v>1217</v>
      </c>
      <c r="E65" s="124"/>
      <c r="F65" s="124"/>
      <c r="G65" s="125">
        <v>110</v>
      </c>
      <c r="H65" s="126">
        <v>11</v>
      </c>
      <c r="I65" s="128"/>
      <c r="J65" s="128"/>
      <c r="K65" s="543"/>
      <c r="L65" s="5"/>
      <c r="M65" s="5"/>
      <c r="N65" s="5"/>
      <c r="O65" s="5"/>
      <c r="P65" s="5"/>
      <c r="Q65" s="5"/>
      <c r="R65" s="5"/>
      <c r="S65" s="5"/>
      <c r="T65" s="5"/>
    </row>
    <row r="66" spans="1:20" s="11" customFormat="1" ht="15" customHeight="1" x14ac:dyDescent="0.3">
      <c r="A66" s="123">
        <v>17</v>
      </c>
      <c r="B66" s="218" t="s">
        <v>140</v>
      </c>
      <c r="C66" s="127" t="s">
        <v>891</v>
      </c>
      <c r="D66" s="124" t="s">
        <v>833</v>
      </c>
      <c r="E66" s="124"/>
      <c r="F66" s="124"/>
      <c r="G66" s="125">
        <v>2</v>
      </c>
      <c r="H66" s="126" t="s">
        <v>3</v>
      </c>
      <c r="I66" s="126" t="s">
        <v>3</v>
      </c>
      <c r="J66" s="126" t="s">
        <v>3</v>
      </c>
      <c r="K66" s="543">
        <f t="shared" si="4"/>
        <v>2</v>
      </c>
      <c r="L66" s="5"/>
      <c r="M66" s="5"/>
      <c r="N66" s="5"/>
      <c r="O66" s="5"/>
      <c r="P66" s="5"/>
      <c r="Q66" s="5"/>
      <c r="R66" s="5"/>
      <c r="S66" s="5"/>
      <c r="T66" s="5"/>
    </row>
    <row r="67" spans="1:20" s="11" customFormat="1" ht="15" customHeight="1" x14ac:dyDescent="0.3">
      <c r="A67" s="123">
        <v>18</v>
      </c>
      <c r="B67" s="218" t="s">
        <v>140</v>
      </c>
      <c r="C67" s="221" t="s">
        <v>562</v>
      </c>
      <c r="D67" s="124" t="s">
        <v>570</v>
      </c>
      <c r="E67" s="124"/>
      <c r="F67" s="124"/>
      <c r="G67" s="125">
        <v>120</v>
      </c>
      <c r="H67" s="126">
        <v>13</v>
      </c>
      <c r="I67" s="128" t="s">
        <v>3</v>
      </c>
      <c r="J67" s="128" t="s">
        <v>3</v>
      </c>
      <c r="K67" s="543">
        <f t="shared" si="4"/>
        <v>133</v>
      </c>
      <c r="L67" s="4"/>
      <c r="M67" s="4"/>
      <c r="N67" s="4"/>
      <c r="O67" s="4"/>
      <c r="P67" s="4"/>
      <c r="Q67" s="4"/>
      <c r="R67" s="4"/>
      <c r="S67" s="4"/>
      <c r="T67" s="4"/>
    </row>
    <row r="68" spans="1:20" s="11" customFormat="1" ht="15" customHeight="1" x14ac:dyDescent="0.3">
      <c r="A68" s="123">
        <v>19</v>
      </c>
      <c r="B68" s="218" t="s">
        <v>140</v>
      </c>
      <c r="C68" s="221" t="s">
        <v>970</v>
      </c>
      <c r="D68" s="124" t="s">
        <v>570</v>
      </c>
      <c r="E68" s="124"/>
      <c r="F68" s="124"/>
      <c r="G68" s="125">
        <v>50</v>
      </c>
      <c r="H68" s="126">
        <v>4</v>
      </c>
      <c r="I68" s="128" t="s">
        <v>3</v>
      </c>
      <c r="J68" s="128" t="s">
        <v>3</v>
      </c>
      <c r="K68" s="543">
        <f t="shared" si="4"/>
        <v>54</v>
      </c>
      <c r="L68" s="5"/>
      <c r="M68" s="5"/>
      <c r="N68" s="5"/>
      <c r="O68" s="5"/>
      <c r="P68" s="5"/>
      <c r="Q68" s="5"/>
      <c r="R68" s="5"/>
      <c r="S68" s="5"/>
      <c r="T68" s="5"/>
    </row>
    <row r="69" spans="1:20" s="11" customFormat="1" ht="15" customHeight="1" x14ac:dyDescent="0.3">
      <c r="A69" s="123">
        <v>20</v>
      </c>
      <c r="B69" s="218" t="s">
        <v>140</v>
      </c>
      <c r="C69" s="127" t="s">
        <v>1005</v>
      </c>
      <c r="D69" s="124" t="s">
        <v>1006</v>
      </c>
      <c r="E69" s="124"/>
      <c r="F69" s="124"/>
      <c r="G69" s="125">
        <v>6</v>
      </c>
      <c r="H69" s="126" t="s">
        <v>3</v>
      </c>
      <c r="I69" s="126" t="s">
        <v>3</v>
      </c>
      <c r="J69" s="126" t="s">
        <v>3</v>
      </c>
      <c r="K69" s="543">
        <f t="shared" si="4"/>
        <v>6</v>
      </c>
      <c r="L69" s="5"/>
      <c r="M69" s="5"/>
      <c r="N69" s="5"/>
      <c r="O69" s="5"/>
      <c r="P69" s="5"/>
      <c r="Q69" s="5"/>
      <c r="R69" s="5"/>
      <c r="S69" s="5"/>
      <c r="T69" s="5"/>
    </row>
    <row r="70" spans="1:20" s="11" customFormat="1" ht="15" customHeight="1" x14ac:dyDescent="0.3">
      <c r="A70" s="123">
        <v>21</v>
      </c>
      <c r="B70" s="592" t="s">
        <v>149</v>
      </c>
      <c r="C70" s="604" t="s">
        <v>1216</v>
      </c>
      <c r="D70" s="594" t="s">
        <v>1217</v>
      </c>
      <c r="E70" s="124"/>
      <c r="F70" s="124"/>
      <c r="G70" s="125">
        <v>14</v>
      </c>
      <c r="H70" s="126" t="s">
        <v>3</v>
      </c>
      <c r="I70" s="126"/>
      <c r="J70" s="126"/>
      <c r="K70" s="543"/>
      <c r="L70" s="5"/>
      <c r="M70" s="5"/>
      <c r="N70" s="5"/>
      <c r="O70" s="5"/>
      <c r="P70" s="5"/>
      <c r="Q70" s="5"/>
      <c r="R70" s="5"/>
      <c r="S70" s="5"/>
      <c r="T70" s="5"/>
    </row>
    <row r="71" spans="1:20" s="11" customFormat="1" ht="15" customHeight="1" x14ac:dyDescent="0.3">
      <c r="A71" s="123">
        <v>22</v>
      </c>
      <c r="B71" s="218" t="s">
        <v>140</v>
      </c>
      <c r="C71" s="225" t="s">
        <v>1178</v>
      </c>
      <c r="D71" s="124" t="s">
        <v>830</v>
      </c>
      <c r="E71" s="124"/>
      <c r="F71" s="124"/>
      <c r="G71" s="125">
        <v>15</v>
      </c>
      <c r="H71" s="126">
        <v>1</v>
      </c>
      <c r="I71" s="134" t="s">
        <v>3</v>
      </c>
      <c r="J71" s="134" t="s">
        <v>3</v>
      </c>
      <c r="K71" s="543">
        <f>SUM(G71:J71)</f>
        <v>16</v>
      </c>
      <c r="L71" s="5"/>
      <c r="M71" s="5"/>
      <c r="N71" s="5"/>
      <c r="O71" s="5"/>
      <c r="P71" s="5"/>
      <c r="Q71" s="5"/>
      <c r="R71" s="5"/>
      <c r="S71" s="5"/>
      <c r="T71" s="5"/>
    </row>
    <row r="72" spans="1:20" s="11" customFormat="1" ht="15" customHeight="1" x14ac:dyDescent="0.3">
      <c r="A72" s="123">
        <v>23</v>
      </c>
      <c r="B72" s="218" t="s">
        <v>140</v>
      </c>
      <c r="C72" s="133" t="s">
        <v>815</v>
      </c>
      <c r="D72" s="124" t="s">
        <v>831</v>
      </c>
      <c r="E72" s="124"/>
      <c r="F72" s="124"/>
      <c r="G72" s="130">
        <v>3</v>
      </c>
      <c r="H72" s="130" t="s">
        <v>3</v>
      </c>
      <c r="I72" s="131" t="s">
        <v>3</v>
      </c>
      <c r="J72" s="132" t="s">
        <v>3</v>
      </c>
      <c r="K72" s="543">
        <f t="shared" si="4"/>
        <v>3</v>
      </c>
      <c r="L72" s="5"/>
      <c r="M72" s="5"/>
      <c r="N72" s="5"/>
      <c r="O72" s="5"/>
      <c r="P72" s="5"/>
      <c r="Q72" s="5"/>
      <c r="R72" s="5"/>
      <c r="S72" s="5"/>
      <c r="T72" s="5"/>
    </row>
    <row r="73" spans="1:20" s="11" customFormat="1" ht="15" customHeight="1" x14ac:dyDescent="0.3">
      <c r="A73" s="123">
        <v>24</v>
      </c>
      <c r="B73" s="218" t="s">
        <v>140</v>
      </c>
      <c r="C73" s="127" t="s">
        <v>837</v>
      </c>
      <c r="D73" s="124" t="s">
        <v>833</v>
      </c>
      <c r="E73" s="124"/>
      <c r="F73" s="124"/>
      <c r="G73" s="125">
        <v>3</v>
      </c>
      <c r="H73" s="126" t="s">
        <v>3</v>
      </c>
      <c r="I73" s="126" t="s">
        <v>3</v>
      </c>
      <c r="J73" s="126" t="s">
        <v>3</v>
      </c>
      <c r="K73" s="543">
        <f t="shared" si="4"/>
        <v>3</v>
      </c>
      <c r="L73" s="5"/>
      <c r="M73" s="5"/>
      <c r="N73" s="5"/>
      <c r="O73" s="5"/>
      <c r="P73" s="5"/>
      <c r="Q73" s="5"/>
      <c r="R73" s="5"/>
      <c r="S73" s="5"/>
      <c r="T73" s="5"/>
    </row>
    <row r="74" spans="1:20" s="11" customFormat="1" ht="15" customHeight="1" x14ac:dyDescent="0.3">
      <c r="A74" s="123">
        <v>25</v>
      </c>
      <c r="B74" s="218" t="s">
        <v>140</v>
      </c>
      <c r="C74" s="127" t="s">
        <v>835</v>
      </c>
      <c r="D74" s="124" t="s">
        <v>833</v>
      </c>
      <c r="E74" s="124"/>
      <c r="F74" s="124"/>
      <c r="G74" s="125">
        <v>20</v>
      </c>
      <c r="H74" s="126" t="s">
        <v>3</v>
      </c>
      <c r="I74" s="126" t="s">
        <v>3</v>
      </c>
      <c r="J74" s="126" t="s">
        <v>3</v>
      </c>
      <c r="K74" s="543">
        <f t="shared" si="4"/>
        <v>20</v>
      </c>
      <c r="L74" s="5"/>
      <c r="M74" s="5"/>
      <c r="N74" s="5"/>
      <c r="O74" s="5"/>
      <c r="P74" s="5"/>
      <c r="Q74" s="5"/>
      <c r="R74" s="5"/>
      <c r="S74" s="5"/>
      <c r="T74" s="5"/>
    </row>
    <row r="75" spans="1:20" s="11" customFormat="1" ht="15" customHeight="1" x14ac:dyDescent="0.3">
      <c r="A75" s="717" t="s">
        <v>926</v>
      </c>
      <c r="B75" s="720"/>
      <c r="C75" s="720"/>
      <c r="D75" s="721"/>
      <c r="E75" s="721"/>
      <c r="F75" s="721"/>
      <c r="G75" s="292">
        <f>SUM(G50:G74)</f>
        <v>744</v>
      </c>
      <c r="H75" s="280">
        <f>SUM(H50:H74)</f>
        <v>68</v>
      </c>
      <c r="I75" s="315">
        <f>SUM(I50:I74)</f>
        <v>6</v>
      </c>
      <c r="J75" s="315">
        <f>SUM(J50:J74)</f>
        <v>0</v>
      </c>
    </row>
    <row r="76" spans="1:20" s="11" customFormat="1" ht="14.1" customHeight="1" x14ac:dyDescent="0.25">
      <c r="A76" s="717" t="s">
        <v>935</v>
      </c>
      <c r="B76" s="718"/>
      <c r="C76" s="718"/>
      <c r="D76" s="718"/>
      <c r="E76" s="718"/>
      <c r="F76" s="718"/>
      <c r="G76" s="779">
        <f>SUM(A74)</f>
        <v>25</v>
      </c>
      <c r="H76" s="780"/>
      <c r="I76" s="780"/>
      <c r="J76" s="781"/>
    </row>
    <row r="77" spans="1:20" ht="18" customHeight="1" x14ac:dyDescent="0.25">
      <c r="A77" s="391" t="s">
        <v>937</v>
      </c>
      <c r="B77" s="375"/>
      <c r="C77" s="375"/>
      <c r="D77" s="376"/>
      <c r="E77" s="376"/>
      <c r="F77" s="376"/>
      <c r="G77" s="377">
        <f>SUM(G10,G23,G27,G31,G36,G43,G75,G47)</f>
        <v>2343</v>
      </c>
      <c r="H77" s="377">
        <f>SUM(H10,H23,H27,H31,H36,H43,H47,H75)</f>
        <v>162</v>
      </c>
      <c r="I77" s="378">
        <f>SUM(I10,I23,I27,I31,I36,I43,I47,I75)</f>
        <v>9</v>
      </c>
      <c r="J77" s="377">
        <f>SUM(J10,J23,J27,J31,J36,J43,J47,J75)</f>
        <v>0</v>
      </c>
    </row>
    <row r="78" spans="1:20" s="11" customFormat="1" ht="14.1" customHeight="1" x14ac:dyDescent="0.25">
      <c r="A78" s="719" t="s">
        <v>936</v>
      </c>
      <c r="B78" s="722"/>
      <c r="C78" s="722"/>
      <c r="D78" s="722"/>
      <c r="E78" s="722"/>
      <c r="F78" s="722"/>
      <c r="G78" s="782">
        <f>SUM(G11,G24,G28,G32,G37,G44,G48,G76)</f>
        <v>39</v>
      </c>
      <c r="H78" s="783"/>
      <c r="I78" s="783"/>
      <c r="J78" s="784"/>
    </row>
    <row r="79" spans="1:20" ht="10.5" customHeight="1" x14ac:dyDescent="0.3">
      <c r="A79" s="7"/>
      <c r="B79" s="111"/>
      <c r="C79" s="7"/>
      <c r="D79" s="7"/>
      <c r="E79" s="7"/>
      <c r="F79" s="7"/>
      <c r="G79" s="73"/>
      <c r="H79" s="73"/>
      <c r="I79" s="73"/>
      <c r="J79" s="730"/>
    </row>
    <row r="80" spans="1:20" ht="16.5" x14ac:dyDescent="0.3">
      <c r="A80" s="7"/>
      <c r="B80" s="111"/>
      <c r="C80" s="838"/>
      <c r="D80" s="838"/>
      <c r="E80" s="838"/>
      <c r="F80" s="838"/>
      <c r="G80" s="838"/>
      <c r="H80" s="73"/>
      <c r="I80" s="73"/>
      <c r="J80" s="730"/>
    </row>
    <row r="81" spans="1:10" ht="16.5" x14ac:dyDescent="0.3">
      <c r="A81" s="7"/>
      <c r="B81" s="111"/>
      <c r="C81" s="7"/>
      <c r="D81" s="7"/>
      <c r="E81" s="7"/>
      <c r="F81" s="7"/>
      <c r="G81" s="73"/>
      <c r="H81" s="73"/>
      <c r="I81" s="73"/>
      <c r="J81" s="730"/>
    </row>
    <row r="82" spans="1:10" ht="16.5" x14ac:dyDescent="0.3">
      <c r="A82" s="7"/>
      <c r="B82" s="111"/>
      <c r="C82" s="7"/>
      <c r="D82" s="7"/>
      <c r="E82" s="7"/>
      <c r="F82" s="7"/>
      <c r="G82" s="73"/>
      <c r="H82" s="73"/>
      <c r="I82" s="73"/>
      <c r="J82" s="730"/>
    </row>
    <row r="83" spans="1:10" ht="16.5" x14ac:dyDescent="0.3">
      <c r="A83" s="7"/>
      <c r="B83" s="111"/>
      <c r="C83" s="7"/>
      <c r="D83" s="7"/>
      <c r="E83" s="7"/>
      <c r="F83" s="7"/>
      <c r="G83" s="73"/>
      <c r="H83" s="73"/>
      <c r="I83" s="73"/>
      <c r="J83" s="730"/>
    </row>
    <row r="84" spans="1:10" ht="16.5" x14ac:dyDescent="0.3">
      <c r="A84" s="7"/>
      <c r="B84" s="111"/>
      <c r="C84" s="7"/>
      <c r="D84" s="7"/>
      <c r="E84" s="7"/>
      <c r="F84" s="7"/>
      <c r="G84" s="73"/>
      <c r="H84" s="73"/>
      <c r="I84" s="73"/>
      <c r="J84" s="730"/>
    </row>
    <row r="85" spans="1:10" ht="16.5" x14ac:dyDescent="0.3">
      <c r="A85" s="7"/>
      <c r="B85" s="111"/>
      <c r="C85" s="7"/>
      <c r="D85" s="7"/>
      <c r="E85" s="7"/>
      <c r="F85" s="7"/>
      <c r="G85" s="73"/>
      <c r="H85" s="73"/>
      <c r="I85" s="73"/>
      <c r="J85" s="730"/>
    </row>
    <row r="86" spans="1:10" ht="16.5" x14ac:dyDescent="0.3">
      <c r="A86" s="7"/>
      <c r="B86" s="111"/>
      <c r="C86" s="7"/>
      <c r="D86" s="7"/>
      <c r="E86" s="7"/>
      <c r="F86" s="7"/>
      <c r="G86" s="73"/>
      <c r="H86" s="73"/>
      <c r="I86" s="73"/>
      <c r="J86" s="730"/>
    </row>
    <row r="87" spans="1:10" ht="16.5" x14ac:dyDescent="0.3">
      <c r="A87" s="7"/>
      <c r="B87" s="111"/>
      <c r="C87" s="7"/>
      <c r="D87" s="7"/>
      <c r="E87" s="7"/>
      <c r="F87" s="7"/>
      <c r="G87" s="73"/>
      <c r="H87" s="73"/>
      <c r="I87" s="73"/>
      <c r="J87" s="730"/>
    </row>
    <row r="88" spans="1:10" ht="16.5" x14ac:dyDescent="0.3">
      <c r="A88" s="7"/>
      <c r="B88" s="111"/>
      <c r="C88" s="7"/>
      <c r="D88" s="7"/>
      <c r="E88" s="7"/>
      <c r="F88" s="7"/>
      <c r="G88" s="73"/>
      <c r="H88" s="73"/>
      <c r="I88" s="73"/>
      <c r="J88" s="730"/>
    </row>
    <row r="89" spans="1:10" ht="16.5" x14ac:dyDescent="0.3">
      <c r="A89" s="7"/>
      <c r="B89" s="111"/>
      <c r="C89" s="7"/>
      <c r="D89" s="7"/>
      <c r="E89" s="7"/>
      <c r="F89" s="7"/>
      <c r="G89" s="73"/>
      <c r="H89" s="73"/>
      <c r="I89" s="73"/>
      <c r="J89" s="730"/>
    </row>
    <row r="90" spans="1:10" ht="16.5" x14ac:dyDescent="0.3">
      <c r="A90" s="7"/>
      <c r="B90" s="111"/>
      <c r="C90" s="7"/>
      <c r="D90" s="7"/>
      <c r="E90" s="7"/>
      <c r="F90" s="7"/>
      <c r="G90" s="73"/>
      <c r="H90" s="73"/>
      <c r="I90" s="73"/>
      <c r="J90" s="730"/>
    </row>
    <row r="91" spans="1:10" ht="16.5" x14ac:dyDescent="0.3">
      <c r="A91" s="7"/>
      <c r="B91" s="111"/>
      <c r="C91" s="7"/>
      <c r="D91" s="7"/>
      <c r="E91" s="7"/>
      <c r="F91" s="7"/>
      <c r="G91" s="73"/>
      <c r="H91" s="73"/>
      <c r="I91" s="73"/>
      <c r="J91" s="730"/>
    </row>
    <row r="92" spans="1:10" ht="16.5" x14ac:dyDescent="0.3">
      <c r="A92" s="7"/>
      <c r="B92" s="111"/>
      <c r="C92" s="7"/>
      <c r="D92" s="7"/>
      <c r="E92" s="7"/>
      <c r="F92" s="7"/>
      <c r="G92" s="73"/>
      <c r="H92" s="73"/>
      <c r="I92" s="73"/>
      <c r="J92" s="730"/>
    </row>
    <row r="93" spans="1:10" ht="16.5" x14ac:dyDescent="0.3">
      <c r="A93" s="7"/>
      <c r="B93" s="111"/>
      <c r="C93" s="7"/>
      <c r="D93" s="7"/>
      <c r="E93" s="7"/>
      <c r="F93" s="7"/>
      <c r="G93" s="73"/>
      <c r="H93" s="73"/>
      <c r="I93" s="73"/>
      <c r="J93" s="730"/>
    </row>
    <row r="94" spans="1:10" ht="16.5" x14ac:dyDescent="0.3">
      <c r="A94" s="7"/>
      <c r="B94" s="111"/>
      <c r="C94" s="7"/>
      <c r="D94" s="7"/>
      <c r="E94" s="7"/>
      <c r="F94" s="7"/>
      <c r="G94" s="73"/>
      <c r="H94" s="73"/>
      <c r="I94" s="73"/>
      <c r="J94" s="730"/>
    </row>
    <row r="95" spans="1:10" ht="16.5" x14ac:dyDescent="0.3">
      <c r="A95" s="7"/>
      <c r="B95" s="111"/>
      <c r="C95" s="7"/>
      <c r="D95" s="7"/>
      <c r="E95" s="7"/>
      <c r="F95" s="7"/>
      <c r="G95" s="73"/>
      <c r="H95" s="73"/>
      <c r="I95" s="73"/>
      <c r="J95" s="730"/>
    </row>
    <row r="96" spans="1:10" ht="16.5" x14ac:dyDescent="0.3">
      <c r="A96" s="7"/>
      <c r="B96" s="111"/>
      <c r="C96" s="7"/>
      <c r="D96" s="7"/>
      <c r="E96" s="7"/>
      <c r="F96" s="7"/>
      <c r="G96" s="73"/>
      <c r="H96" s="73"/>
      <c r="I96" s="73"/>
      <c r="J96" s="730"/>
    </row>
    <row r="97" spans="1:10" ht="16.5" x14ac:dyDescent="0.3">
      <c r="A97" s="7"/>
      <c r="B97" s="111"/>
      <c r="C97" s="7"/>
      <c r="D97" s="7"/>
      <c r="E97" s="7"/>
      <c r="F97" s="7"/>
      <c r="G97" s="73"/>
      <c r="H97" s="73"/>
      <c r="I97" s="73"/>
      <c r="J97" s="730"/>
    </row>
  </sheetData>
  <sortState ref="C88:H105">
    <sortCondition ref="C87"/>
  </sortState>
  <customSheetViews>
    <customSheetView guid="{B2785F94-002E-4A39-B1EF-780055BD09FA}" showPageBreaks="1" printArea="1" hiddenColumns="1" topLeftCell="D1">
      <selection activeCell="F11" sqref="F11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1"/>
    </customSheetView>
    <customSheetView guid="{53F3DFFE-EB8C-4D39-98E9-455D6F7EBB30}" showPageBreaks="1" printArea="1" hiddenColumns="1" topLeftCell="D1">
      <selection activeCell="F11" sqref="F11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A302746B-BA98-48BE-9C62-CB1B6E938D4D}" showPageBreaks="1" printArea="1" hiddenColumns="1" topLeftCell="A7">
      <selection activeCell="F11" sqref="F11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3"/>
    </customSheetView>
  </customSheetViews>
  <mergeCells count="26">
    <mergeCell ref="C80:G80"/>
    <mergeCell ref="B3:C6"/>
    <mergeCell ref="G3:H6"/>
    <mergeCell ref="I3:J6"/>
    <mergeCell ref="B7:C7"/>
    <mergeCell ref="D3:D4"/>
    <mergeCell ref="A23:D23"/>
    <mergeCell ref="A27:D27"/>
    <mergeCell ref="A29:J29"/>
    <mergeCell ref="A31:D31"/>
    <mergeCell ref="A33:J33"/>
    <mergeCell ref="A36:D36"/>
    <mergeCell ref="A38:J38"/>
    <mergeCell ref="G11:J11"/>
    <mergeCell ref="G78:J78"/>
    <mergeCell ref="G44:J44"/>
    <mergeCell ref="G48:J48"/>
    <mergeCell ref="G76:J76"/>
    <mergeCell ref="A1:J1"/>
    <mergeCell ref="A39:A41"/>
    <mergeCell ref="G24:J24"/>
    <mergeCell ref="G28:J28"/>
    <mergeCell ref="G32:J32"/>
    <mergeCell ref="G37:J37"/>
    <mergeCell ref="E3:E6"/>
    <mergeCell ref="F3:F6"/>
  </mergeCells>
  <pageMargins left="0.70866141732283472" right="0.39" top="0.74803149606299213" bottom="0.74803149606299213" header="0.31496062992125984" footer="0.31496062992125984"/>
  <pageSetup paperSize="9" scale="74" orientation="landscape" horizontalDpi="4294967293" verticalDpi="200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S41"/>
  <sheetViews>
    <sheetView view="pageBreakPreview" topLeftCell="A7" zoomScale="70" zoomScaleNormal="100" zoomScaleSheetLayoutView="70" workbookViewId="0">
      <selection activeCell="A29" sqref="A29:D29"/>
    </sheetView>
  </sheetViews>
  <sheetFormatPr defaultColWidth="9.140625" defaultRowHeight="15" x14ac:dyDescent="0.25"/>
  <cols>
    <col min="1" max="1" width="4.7109375" style="318" customWidth="1"/>
    <col min="2" max="2" width="4.28515625" style="5" customWidth="1"/>
    <col min="3" max="3" width="42.140625" style="5" customWidth="1"/>
    <col min="4" max="4" width="51.140625" style="5" customWidth="1"/>
    <col min="5" max="5" width="22.7109375" style="5" customWidth="1"/>
    <col min="6" max="6" width="20.85546875" style="5" customWidth="1"/>
    <col min="7" max="10" width="7.7109375" style="5" customWidth="1"/>
    <col min="11" max="11" width="13.5703125" style="5" customWidth="1"/>
    <col min="12" max="12" width="2.5703125" style="5" customWidth="1"/>
    <col min="13" max="16384" width="9.140625" style="5"/>
  </cols>
  <sheetData>
    <row r="1" spans="1:19" ht="20.25" x14ac:dyDescent="0.25">
      <c r="A1" s="852" t="s">
        <v>782</v>
      </c>
      <c r="B1" s="852"/>
      <c r="C1" s="852"/>
      <c r="D1" s="852"/>
      <c r="E1" s="852"/>
      <c r="F1" s="852"/>
      <c r="G1" s="852"/>
      <c r="H1" s="852"/>
      <c r="I1" s="852"/>
      <c r="J1" s="852"/>
    </row>
    <row r="2" spans="1:19" x14ac:dyDescent="0.25">
      <c r="A2" s="323"/>
      <c r="B2" s="2"/>
      <c r="C2" s="3"/>
      <c r="D2" s="3"/>
      <c r="E2" s="3"/>
      <c r="F2" s="3"/>
      <c r="G2" s="3"/>
      <c r="H2" s="3"/>
      <c r="I2" s="3"/>
      <c r="J2" s="3"/>
    </row>
    <row r="3" spans="1:19" ht="15" customHeight="1" x14ac:dyDescent="0.25">
      <c r="A3" s="392"/>
      <c r="B3" s="808" t="s">
        <v>1206</v>
      </c>
      <c r="C3" s="825"/>
      <c r="D3" s="393"/>
      <c r="E3" s="817" t="s">
        <v>1156</v>
      </c>
      <c r="F3" s="817" t="s">
        <v>1157</v>
      </c>
      <c r="G3" s="802" t="s">
        <v>143</v>
      </c>
      <c r="H3" s="803"/>
      <c r="I3" s="802" t="s">
        <v>144</v>
      </c>
      <c r="J3" s="803"/>
    </row>
    <row r="4" spans="1:19" ht="15" customHeight="1" x14ac:dyDescent="0.25">
      <c r="A4" s="394"/>
      <c r="B4" s="826"/>
      <c r="C4" s="827"/>
      <c r="D4" s="395" t="s">
        <v>9</v>
      </c>
      <c r="E4" s="818"/>
      <c r="F4" s="818"/>
      <c r="G4" s="804"/>
      <c r="H4" s="805"/>
      <c r="I4" s="804"/>
      <c r="J4" s="805"/>
    </row>
    <row r="5" spans="1:19" ht="15" customHeight="1" x14ac:dyDescent="0.25">
      <c r="A5" s="396" t="s">
        <v>5</v>
      </c>
      <c r="B5" s="826"/>
      <c r="C5" s="827"/>
      <c r="D5" s="397" t="s">
        <v>7</v>
      </c>
      <c r="E5" s="818"/>
      <c r="F5" s="818"/>
      <c r="G5" s="804"/>
      <c r="H5" s="805"/>
      <c r="I5" s="804"/>
      <c r="J5" s="805"/>
    </row>
    <row r="6" spans="1:19" ht="15" customHeight="1" x14ac:dyDescent="0.25">
      <c r="A6" s="394"/>
      <c r="B6" s="826"/>
      <c r="C6" s="827"/>
      <c r="D6" s="398"/>
      <c r="E6" s="819"/>
      <c r="F6" s="819"/>
      <c r="G6" s="804"/>
      <c r="H6" s="805"/>
      <c r="I6" s="804"/>
      <c r="J6" s="805"/>
    </row>
    <row r="7" spans="1:19" ht="15" customHeight="1" x14ac:dyDescent="0.3">
      <c r="A7" s="399"/>
      <c r="B7" s="806"/>
      <c r="C7" s="807"/>
      <c r="D7" s="386"/>
      <c r="E7" s="386"/>
      <c r="F7" s="386"/>
      <c r="G7" s="386" t="s">
        <v>1</v>
      </c>
      <c r="H7" s="386" t="s">
        <v>2</v>
      </c>
      <c r="I7" s="387" t="s">
        <v>1</v>
      </c>
      <c r="J7" s="388" t="s">
        <v>2</v>
      </c>
    </row>
    <row r="8" spans="1:19" ht="15" customHeight="1" x14ac:dyDescent="0.25">
      <c r="A8" s="363" t="s">
        <v>927</v>
      </c>
      <c r="B8" s="364"/>
      <c r="C8" s="364"/>
      <c r="D8" s="364"/>
      <c r="E8" s="364"/>
      <c r="F8" s="364"/>
      <c r="G8" s="365"/>
      <c r="H8" s="365"/>
      <c r="I8" s="365"/>
      <c r="J8" s="366"/>
    </row>
    <row r="9" spans="1:19" ht="15" customHeight="1" x14ac:dyDescent="0.25">
      <c r="A9" s="308"/>
      <c r="B9" s="585"/>
      <c r="C9" s="585"/>
      <c r="D9" s="298"/>
      <c r="E9" s="298"/>
      <c r="F9" s="298"/>
      <c r="G9" s="308" t="s">
        <v>3</v>
      </c>
      <c r="H9" s="308" t="s">
        <v>3</v>
      </c>
      <c r="I9" s="308" t="s">
        <v>3</v>
      </c>
      <c r="J9" s="308" t="s">
        <v>3</v>
      </c>
      <c r="K9" s="5">
        <f>SUM(G9:J9)</f>
        <v>0</v>
      </c>
    </row>
    <row r="10" spans="1:19" ht="15" customHeight="1" x14ac:dyDescent="0.25">
      <c r="A10" s="590" t="s">
        <v>926</v>
      </c>
      <c r="B10" s="585"/>
      <c r="C10" s="585"/>
      <c r="D10" s="585"/>
      <c r="E10" s="636"/>
      <c r="F10" s="636"/>
      <c r="G10" s="308">
        <f>SUM(G9)</f>
        <v>0</v>
      </c>
      <c r="H10" s="308">
        <f>SUM(H9)</f>
        <v>0</v>
      </c>
      <c r="I10" s="308">
        <f>SUM(I9)</f>
        <v>0</v>
      </c>
      <c r="J10" s="308">
        <f>SUM(J9)</f>
        <v>0</v>
      </c>
    </row>
    <row r="11" spans="1:19" s="11" customFormat="1" ht="14.1" customHeight="1" x14ac:dyDescent="0.25">
      <c r="A11" s="584" t="s">
        <v>935</v>
      </c>
      <c r="B11" s="588"/>
      <c r="C11" s="588"/>
      <c r="D11" s="588"/>
      <c r="E11" s="633"/>
      <c r="F11" s="633"/>
      <c r="G11" s="779">
        <f>SUM(A9)</f>
        <v>0</v>
      </c>
      <c r="H11" s="780"/>
      <c r="I11" s="780"/>
      <c r="J11" s="781"/>
    </row>
    <row r="12" spans="1:19" ht="15" customHeight="1" x14ac:dyDescent="0.25">
      <c r="A12" s="586" t="s">
        <v>928</v>
      </c>
      <c r="B12" s="364"/>
      <c r="C12" s="364"/>
      <c r="D12" s="364"/>
      <c r="E12" s="364"/>
      <c r="F12" s="364"/>
      <c r="G12" s="365"/>
      <c r="H12" s="365"/>
      <c r="I12" s="365"/>
      <c r="J12" s="366"/>
    </row>
    <row r="13" spans="1:19" ht="15" customHeight="1" x14ac:dyDescent="0.3">
      <c r="A13" s="591"/>
      <c r="B13" s="592"/>
      <c r="C13" s="593"/>
      <c r="D13" s="594"/>
      <c r="E13" s="594"/>
      <c r="F13" s="594"/>
      <c r="G13" s="591" t="s">
        <v>3</v>
      </c>
      <c r="H13" s="595" t="s">
        <v>3</v>
      </c>
      <c r="I13" s="596" t="s">
        <v>3</v>
      </c>
      <c r="J13" s="595" t="s">
        <v>3</v>
      </c>
      <c r="K13" s="12">
        <f>SUM(G13:J13)</f>
        <v>0</v>
      </c>
      <c r="L13" s="12"/>
      <c r="M13" s="12"/>
      <c r="N13" s="12"/>
      <c r="O13" s="12"/>
      <c r="P13" s="12"/>
      <c r="Q13" s="12"/>
      <c r="R13" s="12"/>
      <c r="S13" s="12"/>
    </row>
    <row r="14" spans="1:19" s="11" customFormat="1" ht="15" customHeight="1" x14ac:dyDescent="0.3">
      <c r="A14" s="790" t="s">
        <v>926</v>
      </c>
      <c r="B14" s="791"/>
      <c r="C14" s="791"/>
      <c r="D14" s="792"/>
      <c r="E14" s="637"/>
      <c r="F14" s="637"/>
      <c r="G14" s="292">
        <f>SUM(G13:G13)</f>
        <v>0</v>
      </c>
      <c r="H14" s="280">
        <f>SUM(H13:H13)</f>
        <v>0</v>
      </c>
      <c r="I14" s="315">
        <f>SUM(I13:I13)</f>
        <v>0</v>
      </c>
      <c r="J14" s="315">
        <f>SUM(J13:J13)</f>
        <v>0</v>
      </c>
    </row>
    <row r="15" spans="1:19" s="11" customFormat="1" ht="14.1" customHeight="1" x14ac:dyDescent="0.25">
      <c r="A15" s="584" t="s">
        <v>935</v>
      </c>
      <c r="B15" s="588"/>
      <c r="C15" s="588"/>
      <c r="D15" s="588"/>
      <c r="E15" s="633"/>
      <c r="F15" s="633"/>
      <c r="G15" s="779">
        <f>SUM(A13)</f>
        <v>0</v>
      </c>
      <c r="H15" s="780"/>
      <c r="I15" s="780"/>
      <c r="J15" s="781"/>
    </row>
    <row r="16" spans="1:19" s="11" customFormat="1" ht="15" customHeight="1" x14ac:dyDescent="0.25">
      <c r="A16" s="586" t="s">
        <v>929</v>
      </c>
      <c r="B16" s="307"/>
      <c r="C16" s="364"/>
      <c r="D16" s="364"/>
      <c r="E16" s="364"/>
      <c r="F16" s="364"/>
      <c r="G16" s="365"/>
      <c r="H16" s="365"/>
      <c r="I16" s="365"/>
      <c r="J16" s="366"/>
    </row>
    <row r="17" spans="1:11" s="11" customFormat="1" ht="15" customHeight="1" x14ac:dyDescent="0.25">
      <c r="A17" s="591"/>
      <c r="B17" s="592"/>
      <c r="C17" s="593"/>
      <c r="D17" s="594"/>
      <c r="E17" s="594"/>
      <c r="F17" s="594"/>
      <c r="G17" s="597" t="s">
        <v>3</v>
      </c>
      <c r="H17" s="598" t="s">
        <v>3</v>
      </c>
      <c r="I17" s="598" t="s">
        <v>3</v>
      </c>
      <c r="J17" s="598" t="s">
        <v>3</v>
      </c>
      <c r="K17" s="543">
        <f>SUM(G17:J17)</f>
        <v>0</v>
      </c>
    </row>
    <row r="18" spans="1:11" s="11" customFormat="1" ht="15" customHeight="1" x14ac:dyDescent="0.3">
      <c r="A18" s="790" t="s">
        <v>926</v>
      </c>
      <c r="B18" s="791"/>
      <c r="C18" s="791"/>
      <c r="D18" s="792"/>
      <c r="E18" s="637"/>
      <c r="F18" s="637"/>
      <c r="G18" s="292">
        <f>SUM(G16:G17)</f>
        <v>0</v>
      </c>
      <c r="H18" s="280">
        <f>SUM(H16:H17)</f>
        <v>0</v>
      </c>
      <c r="I18" s="315">
        <f>SUM(I16:I17)</f>
        <v>0</v>
      </c>
      <c r="J18" s="315">
        <f>SUM(J16:J17)</f>
        <v>0</v>
      </c>
    </row>
    <row r="19" spans="1:11" s="11" customFormat="1" ht="14.1" customHeight="1" x14ac:dyDescent="0.25">
      <c r="A19" s="584" t="s">
        <v>935</v>
      </c>
      <c r="B19" s="588"/>
      <c r="C19" s="588"/>
      <c r="D19" s="588"/>
      <c r="E19" s="633"/>
      <c r="F19" s="633"/>
      <c r="G19" s="779">
        <f>SUM(A17)</f>
        <v>0</v>
      </c>
      <c r="H19" s="780"/>
      <c r="I19" s="780"/>
      <c r="J19" s="781"/>
    </row>
    <row r="20" spans="1:11" s="11" customFormat="1" ht="15" customHeight="1" x14ac:dyDescent="0.25">
      <c r="A20" s="851" t="s">
        <v>930</v>
      </c>
      <c r="B20" s="851"/>
      <c r="C20" s="851"/>
      <c r="D20" s="851"/>
      <c r="E20" s="851"/>
      <c r="F20" s="851"/>
      <c r="G20" s="851"/>
      <c r="H20" s="851"/>
      <c r="I20" s="851"/>
      <c r="J20" s="851"/>
    </row>
    <row r="21" spans="1:11" s="11" customFormat="1" ht="15" customHeight="1" x14ac:dyDescent="0.3">
      <c r="A21" s="591"/>
      <c r="B21" s="305"/>
      <c r="C21" s="306"/>
      <c r="D21" s="303"/>
      <c r="E21" s="303"/>
      <c r="F21" s="303"/>
      <c r="G21" s="301" t="s">
        <v>3</v>
      </c>
      <c r="H21" s="571" t="s">
        <v>3</v>
      </c>
      <c r="I21" s="599" t="s">
        <v>3</v>
      </c>
      <c r="J21" s="599" t="s">
        <v>3</v>
      </c>
      <c r="K21" s="543">
        <f>SUM(G21:J21)</f>
        <v>0</v>
      </c>
    </row>
    <row r="22" spans="1:11" s="11" customFormat="1" ht="15" customHeight="1" x14ac:dyDescent="0.3">
      <c r="A22" s="790" t="s">
        <v>926</v>
      </c>
      <c r="B22" s="791"/>
      <c r="C22" s="791"/>
      <c r="D22" s="792"/>
      <c r="E22" s="637"/>
      <c r="F22" s="637"/>
      <c r="G22" s="292">
        <f t="shared" ref="G22:J22" si="0">SUM(G21)</f>
        <v>0</v>
      </c>
      <c r="H22" s="280">
        <f t="shared" si="0"/>
        <v>0</v>
      </c>
      <c r="I22" s="315">
        <f t="shared" si="0"/>
        <v>0</v>
      </c>
      <c r="J22" s="315">
        <f t="shared" si="0"/>
        <v>0</v>
      </c>
    </row>
    <row r="23" spans="1:11" s="11" customFormat="1" ht="14.1" customHeight="1" x14ac:dyDescent="0.25">
      <c r="A23" s="584" t="s">
        <v>935</v>
      </c>
      <c r="B23" s="588"/>
      <c r="C23" s="588"/>
      <c r="D23" s="588"/>
      <c r="E23" s="633"/>
      <c r="F23" s="633"/>
      <c r="G23" s="779">
        <f>SUM(A21)</f>
        <v>0</v>
      </c>
      <c r="H23" s="780"/>
      <c r="I23" s="780"/>
      <c r="J23" s="781"/>
    </row>
    <row r="24" spans="1:11" s="11" customFormat="1" ht="15" customHeight="1" x14ac:dyDescent="0.25">
      <c r="A24" s="851" t="s">
        <v>931</v>
      </c>
      <c r="B24" s="851"/>
      <c r="C24" s="851"/>
      <c r="D24" s="851"/>
      <c r="E24" s="851"/>
      <c r="F24" s="851"/>
      <c r="G24" s="851"/>
      <c r="H24" s="851"/>
      <c r="I24" s="851"/>
      <c r="J24" s="851"/>
    </row>
    <row r="25" spans="1:11" s="11" customFormat="1" ht="15" customHeight="1" x14ac:dyDescent="0.3">
      <c r="A25" s="591" t="s">
        <v>3</v>
      </c>
      <c r="B25" s="592"/>
      <c r="C25" s="600"/>
      <c r="D25" s="594"/>
      <c r="E25" s="594"/>
      <c r="F25" s="594"/>
      <c r="G25" s="601" t="s">
        <v>3</v>
      </c>
      <c r="H25" s="602" t="s">
        <v>3</v>
      </c>
      <c r="I25" s="602" t="s">
        <v>3</v>
      </c>
      <c r="J25" s="602" t="s">
        <v>3</v>
      </c>
      <c r="K25" s="543">
        <f>SUM(G25:J25)</f>
        <v>0</v>
      </c>
    </row>
    <row r="26" spans="1:11" s="11" customFormat="1" ht="15" customHeight="1" x14ac:dyDescent="0.3">
      <c r="A26" s="790" t="s">
        <v>926</v>
      </c>
      <c r="B26" s="791"/>
      <c r="C26" s="791"/>
      <c r="D26" s="792"/>
      <c r="E26" s="637"/>
      <c r="F26" s="637"/>
      <c r="G26" s="292">
        <f>SUM(G25)</f>
        <v>0</v>
      </c>
      <c r="H26" s="280">
        <f>SUM(H25)</f>
        <v>0</v>
      </c>
      <c r="I26" s="319">
        <f>SUM(I25)</f>
        <v>0</v>
      </c>
      <c r="J26" s="319">
        <f>SUM(J25)</f>
        <v>0</v>
      </c>
    </row>
    <row r="27" spans="1:11" s="11" customFormat="1" ht="14.1" customHeight="1" x14ac:dyDescent="0.25">
      <c r="A27" s="584" t="s">
        <v>935</v>
      </c>
      <c r="B27" s="588"/>
      <c r="C27" s="588"/>
      <c r="D27" s="588"/>
      <c r="E27" s="633"/>
      <c r="F27" s="633"/>
      <c r="G27" s="779">
        <f>SUM(A25)</f>
        <v>0</v>
      </c>
      <c r="H27" s="780"/>
      <c r="I27" s="780"/>
      <c r="J27" s="781"/>
    </row>
    <row r="28" spans="1:11" s="11" customFormat="1" ht="15" customHeight="1" x14ac:dyDescent="0.25">
      <c r="A28" s="851" t="s">
        <v>932</v>
      </c>
      <c r="B28" s="851"/>
      <c r="C28" s="851"/>
      <c r="D28" s="851"/>
      <c r="E28" s="851"/>
      <c r="F28" s="851"/>
      <c r="G28" s="851"/>
      <c r="H28" s="851"/>
      <c r="I28" s="851"/>
      <c r="J28" s="851"/>
    </row>
    <row r="29" spans="1:11" s="12" customFormat="1" ht="15" customHeight="1" x14ac:dyDescent="0.3">
      <c r="A29" s="707">
        <v>1</v>
      </c>
      <c r="B29" s="218" t="s">
        <v>140</v>
      </c>
      <c r="C29" s="221" t="s">
        <v>189</v>
      </c>
      <c r="D29" s="594" t="s">
        <v>1180</v>
      </c>
      <c r="E29" s="594"/>
      <c r="F29" s="594"/>
      <c r="G29" s="601">
        <v>3</v>
      </c>
      <c r="H29" s="602">
        <v>4</v>
      </c>
      <c r="I29" s="603" t="s">
        <v>3</v>
      </c>
      <c r="J29" s="603" t="s">
        <v>3</v>
      </c>
      <c r="K29" s="545">
        <f>SUM(G29:J29)</f>
        <v>7</v>
      </c>
    </row>
    <row r="30" spans="1:11" s="11" customFormat="1" ht="15" customHeight="1" x14ac:dyDescent="0.3">
      <c r="A30" s="790" t="s">
        <v>926</v>
      </c>
      <c r="B30" s="791"/>
      <c r="C30" s="791"/>
      <c r="D30" s="792"/>
      <c r="E30" s="637"/>
      <c r="F30" s="637"/>
      <c r="G30" s="292">
        <f>SUM(G29)</f>
        <v>3</v>
      </c>
      <c r="H30" s="280">
        <f>SUM(H29)</f>
        <v>4</v>
      </c>
      <c r="I30" s="315">
        <f t="shared" ref="I30:J30" si="1">SUM(I26)</f>
        <v>0</v>
      </c>
      <c r="J30" s="315">
        <f t="shared" si="1"/>
        <v>0</v>
      </c>
    </row>
    <row r="31" spans="1:11" s="11" customFormat="1" ht="14.1" customHeight="1" x14ac:dyDescent="0.25">
      <c r="A31" s="584" t="s">
        <v>935</v>
      </c>
      <c r="B31" s="588"/>
      <c r="C31" s="588"/>
      <c r="D31" s="588"/>
      <c r="E31" s="633"/>
      <c r="F31" s="633"/>
      <c r="G31" s="779">
        <f>SUM(A29)</f>
        <v>1</v>
      </c>
      <c r="H31" s="780"/>
      <c r="I31" s="780"/>
      <c r="J31" s="781"/>
    </row>
    <row r="32" spans="1:11" s="11" customFormat="1" ht="15" customHeight="1" x14ac:dyDescent="0.25">
      <c r="A32" s="851" t="s">
        <v>933</v>
      </c>
      <c r="B32" s="851"/>
      <c r="C32" s="851"/>
      <c r="D32" s="851"/>
      <c r="E32" s="851"/>
      <c r="F32" s="851"/>
      <c r="G32" s="851"/>
      <c r="H32" s="851"/>
      <c r="I32" s="851"/>
      <c r="J32" s="851"/>
    </row>
    <row r="33" spans="1:11" s="26" customFormat="1" ht="15" customHeight="1" x14ac:dyDescent="0.25">
      <c r="A33" s="526" t="s">
        <v>3</v>
      </c>
      <c r="B33" s="527"/>
      <c r="C33" s="527"/>
      <c r="D33" s="528"/>
      <c r="E33" s="528"/>
      <c r="F33" s="528"/>
      <c r="G33" s="526" t="s">
        <v>3</v>
      </c>
      <c r="H33" s="526" t="s">
        <v>3</v>
      </c>
      <c r="I33" s="526" t="s">
        <v>3</v>
      </c>
      <c r="J33" s="526" t="s">
        <v>3</v>
      </c>
      <c r="K33" s="26">
        <f>SUM(G33:J33)</f>
        <v>0</v>
      </c>
    </row>
    <row r="34" spans="1:11" s="11" customFormat="1" ht="15" customHeight="1" x14ac:dyDescent="0.3">
      <c r="A34" s="790" t="s">
        <v>926</v>
      </c>
      <c r="B34" s="791"/>
      <c r="C34" s="791"/>
      <c r="D34" s="792"/>
      <c r="E34" s="637"/>
      <c r="F34" s="637"/>
      <c r="G34" s="292">
        <f>SUM(G33)</f>
        <v>0</v>
      </c>
      <c r="H34" s="280">
        <f>SUM(H33)</f>
        <v>0</v>
      </c>
      <c r="I34" s="315">
        <f>SUM(I33)</f>
        <v>0</v>
      </c>
      <c r="J34" s="315">
        <f>SUM(J33)</f>
        <v>0</v>
      </c>
    </row>
    <row r="35" spans="1:11" s="11" customFormat="1" ht="14.1" customHeight="1" x14ac:dyDescent="0.25">
      <c r="A35" s="584" t="s">
        <v>935</v>
      </c>
      <c r="B35" s="588"/>
      <c r="C35" s="588"/>
      <c r="D35" s="588"/>
      <c r="E35" s="633"/>
      <c r="F35" s="633"/>
      <c r="G35" s="779">
        <f>SUM(A33)</f>
        <v>0</v>
      </c>
      <c r="H35" s="780"/>
      <c r="I35" s="780"/>
      <c r="J35" s="781"/>
    </row>
    <row r="36" spans="1:11" s="11" customFormat="1" ht="15" customHeight="1" x14ac:dyDescent="0.25">
      <c r="A36" s="851" t="s">
        <v>1137</v>
      </c>
      <c r="B36" s="851"/>
      <c r="C36" s="851"/>
      <c r="D36" s="851"/>
      <c r="E36" s="851"/>
      <c r="F36" s="851"/>
      <c r="G36" s="851"/>
      <c r="H36" s="851"/>
      <c r="I36" s="851"/>
      <c r="J36" s="851"/>
    </row>
    <row r="37" spans="1:11" s="11" customFormat="1" ht="15" customHeight="1" x14ac:dyDescent="0.3">
      <c r="A37" s="591" t="s">
        <v>3</v>
      </c>
      <c r="B37" s="592"/>
      <c r="C37" s="604"/>
      <c r="D37" s="594"/>
      <c r="E37" s="594"/>
      <c r="F37" s="594"/>
      <c r="G37" s="601" t="s">
        <v>3</v>
      </c>
      <c r="H37" s="602" t="s">
        <v>3</v>
      </c>
      <c r="I37" s="602" t="s">
        <v>3</v>
      </c>
      <c r="J37" s="602" t="s">
        <v>3</v>
      </c>
      <c r="K37" s="543">
        <f>SUM(G37:J37)</f>
        <v>0</v>
      </c>
    </row>
    <row r="38" spans="1:11" s="11" customFormat="1" ht="15" customHeight="1" x14ac:dyDescent="0.3">
      <c r="A38" s="790" t="s">
        <v>926</v>
      </c>
      <c r="B38" s="791"/>
      <c r="C38" s="791"/>
      <c r="D38" s="792"/>
      <c r="E38" s="637"/>
      <c r="F38" s="637"/>
      <c r="G38" s="292">
        <f>SUM(G37:G37)</f>
        <v>0</v>
      </c>
      <c r="H38" s="280">
        <f>SUM(H37:H37)</f>
        <v>0</v>
      </c>
      <c r="I38" s="315">
        <f>SUM(I37:I37)</f>
        <v>0</v>
      </c>
      <c r="J38" s="315">
        <f>SUM(J37:J37)</f>
        <v>0</v>
      </c>
    </row>
    <row r="39" spans="1:11" s="11" customFormat="1" ht="14.1" customHeight="1" x14ac:dyDescent="0.25">
      <c r="A39" s="584" t="s">
        <v>935</v>
      </c>
      <c r="B39" s="588"/>
      <c r="C39" s="588"/>
      <c r="D39" s="588"/>
      <c r="E39" s="633"/>
      <c r="F39" s="633"/>
      <c r="G39" s="779">
        <f>SUM(A37)</f>
        <v>0</v>
      </c>
      <c r="H39" s="780"/>
      <c r="I39" s="780"/>
      <c r="J39" s="781"/>
    </row>
    <row r="40" spans="1:11" ht="18" customHeight="1" x14ac:dyDescent="0.25">
      <c r="A40" s="391" t="s">
        <v>937</v>
      </c>
      <c r="B40" s="375"/>
      <c r="C40" s="375"/>
      <c r="D40" s="376"/>
      <c r="E40" s="376"/>
      <c r="F40" s="376"/>
      <c r="G40" s="377">
        <f>SUM(G10,G14,G18,G22,G26,G30,G34,G38)</f>
        <v>3</v>
      </c>
      <c r="H40" s="377">
        <f>SUM(H10,H14,H18,H22,H26,H30,H34,H38)</f>
        <v>4</v>
      </c>
      <c r="I40" s="378">
        <f>SUM(I10,I14,I18,I22,I26,I30,I34,I38)</f>
        <v>0</v>
      </c>
      <c r="J40" s="377">
        <f>SUM(J10,J14,J18,J22,J26,J30,J34,J38)</f>
        <v>0</v>
      </c>
    </row>
    <row r="41" spans="1:11" s="11" customFormat="1" ht="14.1" customHeight="1" x14ac:dyDescent="0.25">
      <c r="A41" s="586" t="s">
        <v>936</v>
      </c>
      <c r="B41" s="587"/>
      <c r="C41" s="587"/>
      <c r="D41" s="587"/>
      <c r="E41" s="638"/>
      <c r="F41" s="638"/>
      <c r="G41" s="782">
        <f>SUM(G11,G15,G19,G23,G27,G31,G35,G39)</f>
        <v>1</v>
      </c>
      <c r="H41" s="783"/>
      <c r="I41" s="783"/>
      <c r="J41" s="784"/>
    </row>
  </sheetData>
  <mergeCells count="28">
    <mergeCell ref="A26:D26"/>
    <mergeCell ref="A28:J28"/>
    <mergeCell ref="A30:D30"/>
    <mergeCell ref="A32:J32"/>
    <mergeCell ref="A14:D14"/>
    <mergeCell ref="A18:D18"/>
    <mergeCell ref="A20:J20"/>
    <mergeCell ref="A22:D22"/>
    <mergeCell ref="A24:J24"/>
    <mergeCell ref="G31:J31"/>
    <mergeCell ref="A1:J1"/>
    <mergeCell ref="B3:C6"/>
    <mergeCell ref="G3:H6"/>
    <mergeCell ref="I3:J6"/>
    <mergeCell ref="B7:C7"/>
    <mergeCell ref="E3:E6"/>
    <mergeCell ref="F3:F6"/>
    <mergeCell ref="A34:D34"/>
    <mergeCell ref="A36:J36"/>
    <mergeCell ref="A38:D38"/>
    <mergeCell ref="G35:J35"/>
    <mergeCell ref="G39:J39"/>
    <mergeCell ref="G41:J41"/>
    <mergeCell ref="G11:J11"/>
    <mergeCell ref="G15:J15"/>
    <mergeCell ref="G19:J19"/>
    <mergeCell ref="G23:J23"/>
    <mergeCell ref="G27:J27"/>
  </mergeCells>
  <pageMargins left="0.70866141732283472" right="0.37" top="0.74803149606299213" bottom="0.74803149606299213" header="0.31496062992125984" footer="0.31496062992125984"/>
  <pageSetup paperSize="9" scale="76" orientation="landscape" horizontalDpi="4294967293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R53"/>
  <sheetViews>
    <sheetView view="pageBreakPreview" topLeftCell="A31" zoomScale="70" zoomScaleNormal="70" zoomScaleSheetLayoutView="70" workbookViewId="0">
      <selection activeCell="A38" sqref="A38:D49"/>
    </sheetView>
  </sheetViews>
  <sheetFormatPr defaultColWidth="9.140625" defaultRowHeight="15" x14ac:dyDescent="0.25"/>
  <cols>
    <col min="1" max="1" width="4.5703125" style="4" customWidth="1"/>
    <col min="2" max="2" width="4.28515625" style="4" customWidth="1"/>
    <col min="3" max="3" width="41.7109375" style="4" customWidth="1"/>
    <col min="4" max="4" width="49.42578125" style="4" customWidth="1"/>
    <col min="5" max="5" width="23" style="5" customWidth="1"/>
    <col min="6" max="6" width="26.5703125" style="5" customWidth="1"/>
    <col min="7" max="10" width="7.7109375" style="4" customWidth="1"/>
    <col min="11" max="11" width="13" style="4" customWidth="1"/>
    <col min="12" max="16384" width="9.140625" style="4"/>
  </cols>
  <sheetData>
    <row r="1" spans="1:18" ht="20.25" x14ac:dyDescent="0.25">
      <c r="A1" s="852" t="s">
        <v>783</v>
      </c>
      <c r="B1" s="852"/>
      <c r="C1" s="852"/>
      <c r="D1" s="852"/>
      <c r="E1" s="852"/>
      <c r="F1" s="852"/>
      <c r="G1" s="852"/>
      <c r="H1" s="852"/>
      <c r="I1" s="852"/>
      <c r="J1" s="852"/>
    </row>
    <row r="2" spans="1:18" x14ac:dyDescent="0.25">
      <c r="A2" s="1"/>
      <c r="B2" s="2"/>
      <c r="C2" s="3"/>
      <c r="D2" s="3"/>
      <c r="E2" s="3"/>
      <c r="F2" s="3"/>
      <c r="G2" s="3"/>
      <c r="H2" s="3"/>
      <c r="I2" s="3"/>
      <c r="J2" s="3"/>
    </row>
    <row r="3" spans="1:18" ht="15" customHeight="1" x14ac:dyDescent="0.3">
      <c r="A3" s="380"/>
      <c r="B3" s="839" t="s">
        <v>1206</v>
      </c>
      <c r="C3" s="840"/>
      <c r="D3" s="849" t="s">
        <v>9</v>
      </c>
      <c r="E3" s="817" t="s">
        <v>1156</v>
      </c>
      <c r="F3" s="817" t="s">
        <v>1157</v>
      </c>
      <c r="G3" s="843" t="s">
        <v>143</v>
      </c>
      <c r="H3" s="844"/>
      <c r="I3" s="843" t="s">
        <v>144</v>
      </c>
      <c r="J3" s="844"/>
    </row>
    <row r="4" spans="1:18" ht="15" customHeight="1" x14ac:dyDescent="0.3">
      <c r="A4" s="389"/>
      <c r="B4" s="841"/>
      <c r="C4" s="842"/>
      <c r="D4" s="850"/>
      <c r="E4" s="818"/>
      <c r="F4" s="818"/>
      <c r="G4" s="845"/>
      <c r="H4" s="846"/>
      <c r="I4" s="845"/>
      <c r="J4" s="846"/>
    </row>
    <row r="5" spans="1:18" ht="15" customHeight="1" x14ac:dyDescent="0.3">
      <c r="A5" s="390" t="s">
        <v>5</v>
      </c>
      <c r="B5" s="841"/>
      <c r="C5" s="842"/>
      <c r="D5" s="383" t="s">
        <v>7</v>
      </c>
      <c r="E5" s="818"/>
      <c r="F5" s="818"/>
      <c r="G5" s="845"/>
      <c r="H5" s="846"/>
      <c r="I5" s="845"/>
      <c r="J5" s="846"/>
    </row>
    <row r="6" spans="1:18" ht="15" customHeight="1" x14ac:dyDescent="0.3">
      <c r="A6" s="384"/>
      <c r="B6" s="841"/>
      <c r="C6" s="842"/>
      <c r="D6" s="385"/>
      <c r="E6" s="819"/>
      <c r="F6" s="819"/>
      <c r="G6" s="845"/>
      <c r="H6" s="846"/>
      <c r="I6" s="845"/>
      <c r="J6" s="846"/>
    </row>
    <row r="7" spans="1:18" ht="15" customHeight="1" x14ac:dyDescent="0.3">
      <c r="A7" s="386"/>
      <c r="B7" s="806"/>
      <c r="C7" s="807"/>
      <c r="D7" s="386"/>
      <c r="E7" s="386"/>
      <c r="F7" s="386"/>
      <c r="G7" s="386" t="s">
        <v>1</v>
      </c>
      <c r="H7" s="386" t="s">
        <v>2</v>
      </c>
      <c r="I7" s="387" t="s">
        <v>1</v>
      </c>
      <c r="J7" s="388" t="s">
        <v>2</v>
      </c>
    </row>
    <row r="8" spans="1:18" s="5" customFormat="1" ht="15" customHeight="1" x14ac:dyDescent="0.25">
      <c r="A8" s="363" t="s">
        <v>927</v>
      </c>
      <c r="B8" s="364"/>
      <c r="C8" s="364"/>
      <c r="D8" s="364"/>
      <c r="E8" s="364"/>
      <c r="F8" s="364"/>
      <c r="G8" s="365"/>
      <c r="H8" s="365"/>
      <c r="I8" s="365"/>
      <c r="J8" s="366"/>
    </row>
    <row r="9" spans="1:18" s="5" customFormat="1" ht="15" customHeight="1" x14ac:dyDescent="0.25">
      <c r="A9" s="308"/>
      <c r="B9" s="317"/>
      <c r="C9" s="317"/>
      <c r="D9" s="298"/>
      <c r="E9" s="298"/>
      <c r="F9" s="298"/>
      <c r="G9" s="308" t="s">
        <v>3</v>
      </c>
      <c r="H9" s="308" t="s">
        <v>3</v>
      </c>
      <c r="I9" s="308" t="s">
        <v>3</v>
      </c>
      <c r="J9" s="308" t="s">
        <v>3</v>
      </c>
      <c r="K9" s="5">
        <f>SUM(G9:J9)</f>
        <v>0</v>
      </c>
    </row>
    <row r="10" spans="1:18" s="5" customFormat="1" ht="15" customHeight="1" x14ac:dyDescent="0.25">
      <c r="A10" s="324" t="s">
        <v>926</v>
      </c>
      <c r="B10" s="317"/>
      <c r="C10" s="317"/>
      <c r="D10" s="317"/>
      <c r="E10" s="317"/>
      <c r="F10" s="317"/>
      <c r="G10" s="308">
        <f>SUM(G9)</f>
        <v>0</v>
      </c>
      <c r="H10" s="308">
        <f>SUM(H9)</f>
        <v>0</v>
      </c>
      <c r="I10" s="308">
        <f>SUM(I9)</f>
        <v>0</v>
      </c>
      <c r="J10" s="308">
        <f>SUM(J9)</f>
        <v>0</v>
      </c>
    </row>
    <row r="11" spans="1:18" s="11" customFormat="1" ht="14.1" customHeight="1" x14ac:dyDescent="0.25">
      <c r="A11" s="340" t="s">
        <v>935</v>
      </c>
      <c r="B11" s="352"/>
      <c r="C11" s="352"/>
      <c r="D11" s="352"/>
      <c r="E11" s="633"/>
      <c r="F11" s="633"/>
      <c r="G11" s="779">
        <f>SUM(A9)</f>
        <v>0</v>
      </c>
      <c r="H11" s="780"/>
      <c r="I11" s="780"/>
      <c r="J11" s="781"/>
    </row>
    <row r="12" spans="1:18" s="5" customFormat="1" ht="15" customHeight="1" x14ac:dyDescent="0.25">
      <c r="A12" s="363" t="s">
        <v>928</v>
      </c>
      <c r="B12" s="364"/>
      <c r="C12" s="364"/>
      <c r="D12" s="364"/>
      <c r="E12" s="364"/>
      <c r="F12" s="364"/>
      <c r="G12" s="365"/>
      <c r="H12" s="365"/>
      <c r="I12" s="365"/>
      <c r="J12" s="366"/>
    </row>
    <row r="13" spans="1:18" s="5" customFormat="1" ht="15" customHeight="1" x14ac:dyDescent="0.3">
      <c r="A13" s="258" t="s">
        <v>3</v>
      </c>
      <c r="B13" s="250"/>
      <c r="C13" s="257"/>
      <c r="D13" s="251"/>
      <c r="E13" s="251"/>
      <c r="F13" s="251"/>
      <c r="G13" s="258" t="s">
        <v>3</v>
      </c>
      <c r="H13" s="259" t="s">
        <v>3</v>
      </c>
      <c r="I13" s="260" t="s">
        <v>3</v>
      </c>
      <c r="J13" s="259" t="s">
        <v>3</v>
      </c>
      <c r="K13" s="12">
        <f>SUM(G13:J13)</f>
        <v>0</v>
      </c>
      <c r="L13" s="12"/>
      <c r="M13" s="12"/>
      <c r="N13" s="12"/>
      <c r="O13" s="12"/>
      <c r="P13" s="12"/>
      <c r="Q13" s="12"/>
      <c r="R13" s="12"/>
    </row>
    <row r="14" spans="1:18" s="11" customFormat="1" ht="15" customHeight="1" x14ac:dyDescent="0.3">
      <c r="A14" s="790" t="s">
        <v>926</v>
      </c>
      <c r="B14" s="791"/>
      <c r="C14" s="791"/>
      <c r="D14" s="792"/>
      <c r="E14" s="637"/>
      <c r="F14" s="637"/>
      <c r="G14" s="292">
        <f>SUM(G13:G13)</f>
        <v>0</v>
      </c>
      <c r="H14" s="280">
        <f>SUM(H13:H13)</f>
        <v>0</v>
      </c>
      <c r="I14" s="315">
        <f>SUM(I13:I13)</f>
        <v>0</v>
      </c>
      <c r="J14" s="315">
        <f>SUM(J13:J13)</f>
        <v>0</v>
      </c>
    </row>
    <row r="15" spans="1:18" s="11" customFormat="1" ht="14.1" customHeight="1" x14ac:dyDescent="0.25">
      <c r="A15" s="340" t="s">
        <v>935</v>
      </c>
      <c r="B15" s="352"/>
      <c r="C15" s="352"/>
      <c r="D15" s="352"/>
      <c r="E15" s="633"/>
      <c r="F15" s="633"/>
      <c r="G15" s="779">
        <f>SUM(A13)</f>
        <v>0</v>
      </c>
      <c r="H15" s="780"/>
      <c r="I15" s="780"/>
      <c r="J15" s="781"/>
    </row>
    <row r="16" spans="1:18" s="11" customFormat="1" ht="15" customHeight="1" x14ac:dyDescent="0.25">
      <c r="A16" s="363" t="s">
        <v>929</v>
      </c>
      <c r="B16" s="364"/>
      <c r="C16" s="364"/>
      <c r="D16" s="364"/>
      <c r="E16" s="364"/>
      <c r="F16" s="364"/>
      <c r="G16" s="365"/>
      <c r="H16" s="365"/>
      <c r="I16" s="365"/>
      <c r="J16" s="366"/>
    </row>
    <row r="17" spans="1:11" s="11" customFormat="1" ht="15" customHeight="1" x14ac:dyDescent="0.25">
      <c r="A17" s="130" t="s">
        <v>3</v>
      </c>
      <c r="B17" s="218"/>
      <c r="C17" s="133"/>
      <c r="D17" s="124"/>
      <c r="E17" s="124"/>
      <c r="F17" s="124"/>
      <c r="G17" s="129" t="s">
        <v>3</v>
      </c>
      <c r="H17" s="226" t="s">
        <v>3</v>
      </c>
      <c r="I17" s="226" t="s">
        <v>3</v>
      </c>
      <c r="J17" s="226" t="s">
        <v>3</v>
      </c>
      <c r="K17" s="543">
        <f>SUM(G17:J17)</f>
        <v>0</v>
      </c>
    </row>
    <row r="18" spans="1:11" s="11" customFormat="1" ht="15" customHeight="1" x14ac:dyDescent="0.3">
      <c r="A18" s="790" t="s">
        <v>926</v>
      </c>
      <c r="B18" s="791"/>
      <c r="C18" s="791"/>
      <c r="D18" s="792"/>
      <c r="E18" s="637"/>
      <c r="F18" s="637"/>
      <c r="G18" s="292">
        <f>SUM(G16:G17)</f>
        <v>0</v>
      </c>
      <c r="H18" s="280">
        <f>SUM(H16:H17)</f>
        <v>0</v>
      </c>
      <c r="I18" s="315">
        <f>SUM(I16:I17)</f>
        <v>0</v>
      </c>
      <c r="J18" s="315">
        <f>SUM(J16:J17)</f>
        <v>0</v>
      </c>
    </row>
    <row r="19" spans="1:11" s="11" customFormat="1" ht="14.1" customHeight="1" x14ac:dyDescent="0.25">
      <c r="A19" s="340" t="s">
        <v>935</v>
      </c>
      <c r="B19" s="352"/>
      <c r="C19" s="352"/>
      <c r="D19" s="352"/>
      <c r="E19" s="633"/>
      <c r="F19" s="633"/>
      <c r="G19" s="779">
        <f>SUM(A17)</f>
        <v>0</v>
      </c>
      <c r="H19" s="780"/>
      <c r="I19" s="780"/>
      <c r="J19" s="781"/>
    </row>
    <row r="20" spans="1:11" s="11" customFormat="1" ht="15" customHeight="1" x14ac:dyDescent="0.25">
      <c r="A20" s="851" t="s">
        <v>930</v>
      </c>
      <c r="B20" s="851"/>
      <c r="C20" s="851"/>
      <c r="D20" s="851"/>
      <c r="E20" s="851"/>
      <c r="F20" s="851"/>
      <c r="G20" s="851"/>
      <c r="H20" s="851"/>
      <c r="I20" s="851"/>
      <c r="J20" s="851"/>
    </row>
    <row r="21" spans="1:11" s="11" customFormat="1" ht="14.1" customHeight="1" x14ac:dyDescent="0.3">
      <c r="A21" s="31">
        <v>1</v>
      </c>
      <c r="B21" s="138" t="s">
        <v>140</v>
      </c>
      <c r="C21" s="139" t="s">
        <v>571</v>
      </c>
      <c r="D21" s="51" t="s">
        <v>572</v>
      </c>
      <c r="E21" s="51"/>
      <c r="F21" s="51"/>
      <c r="G21" s="52">
        <v>59</v>
      </c>
      <c r="H21" s="53">
        <v>1</v>
      </c>
      <c r="I21" s="140" t="s">
        <v>3</v>
      </c>
      <c r="J21" s="119" t="s">
        <v>3</v>
      </c>
      <c r="K21" s="543">
        <f>SUM(G21:J21)</f>
        <v>60</v>
      </c>
    </row>
    <row r="22" spans="1:11" s="11" customFormat="1" ht="15" customHeight="1" x14ac:dyDescent="0.3">
      <c r="A22" s="790" t="s">
        <v>926</v>
      </c>
      <c r="B22" s="791"/>
      <c r="C22" s="791"/>
      <c r="D22" s="792"/>
      <c r="E22" s="637"/>
      <c r="F22" s="637"/>
      <c r="G22" s="292">
        <f>SUM(G21:G21)</f>
        <v>59</v>
      </c>
      <c r="H22" s="280">
        <f>SUM(H21:H21)</f>
        <v>1</v>
      </c>
      <c r="I22" s="315">
        <f>SUM(I21:I21)</f>
        <v>0</v>
      </c>
      <c r="J22" s="315">
        <f>SUM(J21:J21)</f>
        <v>0</v>
      </c>
    </row>
    <row r="23" spans="1:11" s="11" customFormat="1" ht="14.1" customHeight="1" x14ac:dyDescent="0.25">
      <c r="A23" s="340" t="s">
        <v>935</v>
      </c>
      <c r="B23" s="352"/>
      <c r="C23" s="352"/>
      <c r="D23" s="352"/>
      <c r="E23" s="633"/>
      <c r="F23" s="633"/>
      <c r="G23" s="779">
        <f>SUM(A21)</f>
        <v>1</v>
      </c>
      <c r="H23" s="780"/>
      <c r="I23" s="780"/>
      <c r="J23" s="781"/>
    </row>
    <row r="24" spans="1:11" s="11" customFormat="1" ht="15" customHeight="1" x14ac:dyDescent="0.25">
      <c r="A24" s="851" t="s">
        <v>931</v>
      </c>
      <c r="B24" s="851"/>
      <c r="C24" s="851"/>
      <c r="D24" s="851"/>
      <c r="E24" s="851"/>
      <c r="F24" s="851"/>
      <c r="G24" s="851"/>
      <c r="H24" s="851"/>
      <c r="I24" s="851"/>
      <c r="J24" s="851"/>
    </row>
    <row r="25" spans="1:11" s="11" customFormat="1" ht="14.1" customHeight="1" x14ac:dyDescent="0.3">
      <c r="A25" s="31"/>
      <c r="B25" s="32"/>
      <c r="C25" s="231"/>
      <c r="D25" s="34"/>
      <c r="E25" s="34"/>
      <c r="F25" s="34"/>
      <c r="G25" s="39" t="s">
        <v>3</v>
      </c>
      <c r="H25" s="38" t="s">
        <v>3</v>
      </c>
      <c r="I25" s="40" t="s">
        <v>3</v>
      </c>
      <c r="J25" s="40" t="s">
        <v>3</v>
      </c>
      <c r="K25" s="543">
        <f>SUM(G25:J25)</f>
        <v>0</v>
      </c>
    </row>
    <row r="26" spans="1:11" s="11" customFormat="1" ht="14.1" customHeight="1" x14ac:dyDescent="0.3">
      <c r="A26" s="31"/>
      <c r="B26" s="32"/>
      <c r="C26" s="514"/>
      <c r="D26" s="95"/>
      <c r="E26" s="95"/>
      <c r="F26" s="95"/>
      <c r="G26" s="154"/>
      <c r="H26" s="96"/>
      <c r="I26" s="40"/>
      <c r="J26" s="40"/>
      <c r="K26" s="543">
        <f>SUM(G26:J26)</f>
        <v>0</v>
      </c>
    </row>
    <row r="27" spans="1:11" s="11" customFormat="1" ht="15" customHeight="1" x14ac:dyDescent="0.3">
      <c r="A27" s="790" t="s">
        <v>926</v>
      </c>
      <c r="B27" s="791"/>
      <c r="C27" s="791"/>
      <c r="D27" s="792"/>
      <c r="E27" s="637"/>
      <c r="F27" s="637"/>
      <c r="G27" s="292">
        <f>SUM(G25:G26)</f>
        <v>0</v>
      </c>
      <c r="H27" s="280">
        <f>SUM(H25:H26)</f>
        <v>0</v>
      </c>
      <c r="I27" s="319">
        <f>SUM(G27:H27)</f>
        <v>0</v>
      </c>
      <c r="J27" s="319">
        <f>SUM(I27)</f>
        <v>0</v>
      </c>
    </row>
    <row r="28" spans="1:11" s="11" customFormat="1" ht="14.1" customHeight="1" x14ac:dyDescent="0.25">
      <c r="A28" s="340" t="s">
        <v>935</v>
      </c>
      <c r="B28" s="352"/>
      <c r="C28" s="352"/>
      <c r="D28" s="352"/>
      <c r="E28" s="633"/>
      <c r="F28" s="633"/>
      <c r="G28" s="779">
        <f>SUM(A26)</f>
        <v>0</v>
      </c>
      <c r="H28" s="780"/>
      <c r="I28" s="780"/>
      <c r="J28" s="781"/>
    </row>
    <row r="29" spans="1:11" s="11" customFormat="1" ht="15" customHeight="1" x14ac:dyDescent="0.25">
      <c r="A29" s="851" t="s">
        <v>932</v>
      </c>
      <c r="B29" s="851"/>
      <c r="C29" s="851"/>
      <c r="D29" s="851"/>
      <c r="E29" s="851"/>
      <c r="F29" s="851"/>
      <c r="G29" s="851"/>
      <c r="H29" s="851"/>
      <c r="I29" s="851"/>
      <c r="J29" s="851"/>
    </row>
    <row r="30" spans="1:11" s="11" customFormat="1" ht="15" customHeight="1" x14ac:dyDescent="0.25">
      <c r="A30" s="325"/>
      <c r="B30" s="296"/>
      <c r="C30" s="326"/>
      <c r="D30" s="325"/>
      <c r="E30" s="325"/>
      <c r="F30" s="325"/>
      <c r="G30" s="327" t="s">
        <v>3</v>
      </c>
      <c r="H30" s="327" t="s">
        <v>3</v>
      </c>
      <c r="I30" s="328" t="s">
        <v>3</v>
      </c>
      <c r="J30" s="328" t="s">
        <v>3</v>
      </c>
      <c r="K30" s="11">
        <f>SUM(G30:J30)</f>
        <v>0</v>
      </c>
    </row>
    <row r="31" spans="1:11" s="11" customFormat="1" ht="15" customHeight="1" x14ac:dyDescent="0.3">
      <c r="A31" s="790" t="s">
        <v>926</v>
      </c>
      <c r="B31" s="791"/>
      <c r="C31" s="791"/>
      <c r="D31" s="792"/>
      <c r="E31" s="637"/>
      <c r="F31" s="637"/>
      <c r="G31" s="292">
        <f>SUM(G30)</f>
        <v>0</v>
      </c>
      <c r="H31" s="280">
        <f>SUM(H30)</f>
        <v>0</v>
      </c>
      <c r="I31" s="315">
        <f>SUM(I30)</f>
        <v>0</v>
      </c>
      <c r="J31" s="315">
        <f>SUM(J30)</f>
        <v>0</v>
      </c>
    </row>
    <row r="32" spans="1:11" s="11" customFormat="1" ht="14.1" customHeight="1" x14ac:dyDescent="0.25">
      <c r="A32" s="340" t="s">
        <v>935</v>
      </c>
      <c r="B32" s="352"/>
      <c r="C32" s="352"/>
      <c r="D32" s="352"/>
      <c r="E32" s="633"/>
      <c r="F32" s="633"/>
      <c r="G32" s="779">
        <f>SUM(A30)</f>
        <v>0</v>
      </c>
      <c r="H32" s="780"/>
      <c r="I32" s="780"/>
      <c r="J32" s="781"/>
    </row>
    <row r="33" spans="1:11" s="11" customFormat="1" ht="15" customHeight="1" x14ac:dyDescent="0.25">
      <c r="A33" s="851" t="s">
        <v>933</v>
      </c>
      <c r="B33" s="851"/>
      <c r="C33" s="851"/>
      <c r="D33" s="851"/>
      <c r="E33" s="851"/>
      <c r="F33" s="851"/>
      <c r="G33" s="851"/>
      <c r="H33" s="851"/>
      <c r="I33" s="851"/>
      <c r="J33" s="851"/>
    </row>
    <row r="34" spans="1:11" s="11" customFormat="1" ht="15" customHeight="1" x14ac:dyDescent="0.25">
      <c r="A34" s="325"/>
      <c r="B34" s="296"/>
      <c r="C34" s="326"/>
      <c r="D34" s="325"/>
      <c r="E34" s="325"/>
      <c r="F34" s="325"/>
      <c r="G34" s="327" t="s">
        <v>3</v>
      </c>
      <c r="H34" s="327" t="s">
        <v>3</v>
      </c>
      <c r="I34" s="328" t="s">
        <v>3</v>
      </c>
      <c r="J34" s="328" t="s">
        <v>3</v>
      </c>
      <c r="K34" s="11">
        <f>SUM(G34:J34)</f>
        <v>0</v>
      </c>
    </row>
    <row r="35" spans="1:11" s="11" customFormat="1" ht="15" customHeight="1" x14ac:dyDescent="0.3">
      <c r="A35" s="790" t="s">
        <v>926</v>
      </c>
      <c r="B35" s="791"/>
      <c r="C35" s="791"/>
      <c r="D35" s="792"/>
      <c r="E35" s="637"/>
      <c r="F35" s="637"/>
      <c r="G35" s="292">
        <f>SUM(G34)</f>
        <v>0</v>
      </c>
      <c r="H35" s="280">
        <f>SUM(H34)</f>
        <v>0</v>
      </c>
      <c r="I35" s="315">
        <f>SUM(I34)</f>
        <v>0</v>
      </c>
      <c r="J35" s="315">
        <f>SUM(J34)</f>
        <v>0</v>
      </c>
    </row>
    <row r="36" spans="1:11" s="11" customFormat="1" ht="14.1" customHeight="1" x14ac:dyDescent="0.25">
      <c r="A36" s="340" t="s">
        <v>935</v>
      </c>
      <c r="B36" s="352"/>
      <c r="C36" s="352"/>
      <c r="D36" s="352"/>
      <c r="E36" s="633"/>
      <c r="F36" s="633"/>
      <c r="G36" s="779">
        <f>SUM(A34)</f>
        <v>0</v>
      </c>
      <c r="H36" s="780"/>
      <c r="I36" s="780"/>
      <c r="J36" s="781"/>
    </row>
    <row r="37" spans="1:11" s="11" customFormat="1" ht="15" customHeight="1" x14ac:dyDescent="0.25">
      <c r="A37" s="851" t="s">
        <v>1137</v>
      </c>
      <c r="B37" s="851"/>
      <c r="C37" s="851"/>
      <c r="D37" s="851"/>
      <c r="E37" s="851"/>
      <c r="F37" s="851"/>
      <c r="G37" s="851"/>
      <c r="H37" s="851"/>
      <c r="I37" s="851"/>
      <c r="J37" s="851"/>
    </row>
    <row r="38" spans="1:11" s="11" customFormat="1" ht="14.1" customHeight="1" x14ac:dyDescent="0.3">
      <c r="A38" s="31">
        <v>1</v>
      </c>
      <c r="B38" s="32" t="s">
        <v>140</v>
      </c>
      <c r="C38" s="33" t="s">
        <v>1110</v>
      </c>
      <c r="D38" s="34" t="s">
        <v>1055</v>
      </c>
      <c r="E38" s="34"/>
      <c r="F38" s="34"/>
      <c r="G38" s="39">
        <v>43</v>
      </c>
      <c r="H38" s="38">
        <v>10</v>
      </c>
      <c r="I38" s="40" t="s">
        <v>3</v>
      </c>
      <c r="J38" s="40" t="s">
        <v>3</v>
      </c>
      <c r="K38" s="543">
        <f>SUM(G38:J38)</f>
        <v>53</v>
      </c>
    </row>
    <row r="39" spans="1:11" s="11" customFormat="1" ht="14.1" customHeight="1" x14ac:dyDescent="0.3">
      <c r="A39" s="31">
        <v>2</v>
      </c>
      <c r="B39" s="32" t="s">
        <v>140</v>
      </c>
      <c r="C39" s="33" t="s">
        <v>1111</v>
      </c>
      <c r="D39" s="34" t="s">
        <v>1055</v>
      </c>
      <c r="E39" s="34"/>
      <c r="F39" s="34"/>
      <c r="G39" s="39">
        <v>75</v>
      </c>
      <c r="H39" s="38">
        <v>6</v>
      </c>
      <c r="I39" s="40" t="s">
        <v>3</v>
      </c>
      <c r="J39" s="40" t="s">
        <v>3</v>
      </c>
      <c r="K39" s="543">
        <f t="shared" ref="K39:K49" si="0">SUM(G39:J39)</f>
        <v>81</v>
      </c>
    </row>
    <row r="40" spans="1:11" s="11" customFormat="1" ht="14.1" customHeight="1" x14ac:dyDescent="0.3">
      <c r="A40" s="31">
        <v>3</v>
      </c>
      <c r="B40" s="32" t="s">
        <v>140</v>
      </c>
      <c r="C40" s="33" t="s">
        <v>574</v>
      </c>
      <c r="D40" s="34" t="s">
        <v>1055</v>
      </c>
      <c r="E40" s="34"/>
      <c r="F40" s="34"/>
      <c r="G40" s="39">
        <v>23</v>
      </c>
      <c r="H40" s="38">
        <v>5</v>
      </c>
      <c r="I40" s="40" t="s">
        <v>3</v>
      </c>
      <c r="J40" s="40" t="s">
        <v>3</v>
      </c>
      <c r="K40" s="543">
        <f t="shared" si="0"/>
        <v>28</v>
      </c>
    </row>
    <row r="41" spans="1:11" s="11" customFormat="1" ht="13.5" customHeight="1" x14ac:dyDescent="0.3">
      <c r="A41" s="31">
        <v>4</v>
      </c>
      <c r="B41" s="32" t="s">
        <v>140</v>
      </c>
      <c r="C41" s="33" t="s">
        <v>1230</v>
      </c>
      <c r="D41" s="34" t="s">
        <v>1055</v>
      </c>
      <c r="E41" s="34"/>
      <c r="F41" s="34"/>
      <c r="G41" s="39">
        <v>26</v>
      </c>
      <c r="H41" s="38">
        <v>1</v>
      </c>
      <c r="I41" s="40"/>
      <c r="J41" s="40"/>
      <c r="K41" s="543"/>
    </row>
    <row r="42" spans="1:11" s="11" customFormat="1" ht="13.5" customHeight="1" x14ac:dyDescent="0.3">
      <c r="A42" s="31">
        <v>5</v>
      </c>
      <c r="B42" s="743" t="s">
        <v>140</v>
      </c>
      <c r="C42" s="703" t="s">
        <v>1231</v>
      </c>
      <c r="D42" s="34" t="s">
        <v>1055</v>
      </c>
      <c r="E42" s="34"/>
      <c r="F42" s="34"/>
      <c r="G42" s="39">
        <v>3</v>
      </c>
      <c r="H42" s="38">
        <v>3</v>
      </c>
      <c r="I42" s="40"/>
      <c r="J42" s="40"/>
      <c r="K42" s="543"/>
    </row>
    <row r="43" spans="1:11" s="11" customFormat="1" ht="13.5" customHeight="1" x14ac:dyDescent="0.3">
      <c r="A43" s="31">
        <v>6</v>
      </c>
      <c r="B43" s="32" t="s">
        <v>140</v>
      </c>
      <c r="C43" s="33" t="s">
        <v>1112</v>
      </c>
      <c r="D43" s="34" t="s">
        <v>1055</v>
      </c>
      <c r="E43" s="34"/>
      <c r="F43" s="34"/>
      <c r="G43" s="39">
        <v>6</v>
      </c>
      <c r="H43" s="38" t="s">
        <v>3</v>
      </c>
      <c r="I43" s="40" t="s">
        <v>3</v>
      </c>
      <c r="J43" s="40" t="s">
        <v>3</v>
      </c>
      <c r="K43" s="543">
        <f t="shared" si="0"/>
        <v>6</v>
      </c>
    </row>
    <row r="44" spans="1:11" s="11" customFormat="1" ht="14.1" customHeight="1" x14ac:dyDescent="0.3">
      <c r="A44" s="31">
        <v>7</v>
      </c>
      <c r="B44" s="32" t="s">
        <v>140</v>
      </c>
      <c r="C44" s="33" t="s">
        <v>1113</v>
      </c>
      <c r="D44" s="34" t="s">
        <v>1055</v>
      </c>
      <c r="E44" s="34"/>
      <c r="F44" s="34"/>
      <c r="G44" s="39">
        <v>10</v>
      </c>
      <c r="H44" s="38" t="s">
        <v>3</v>
      </c>
      <c r="I44" s="40" t="s">
        <v>3</v>
      </c>
      <c r="J44" s="40" t="s">
        <v>3</v>
      </c>
      <c r="K44" s="543">
        <f t="shared" si="0"/>
        <v>10</v>
      </c>
    </row>
    <row r="45" spans="1:11" s="11" customFormat="1" ht="14.1" customHeight="1" x14ac:dyDescent="0.3">
      <c r="A45" s="31">
        <v>8</v>
      </c>
      <c r="B45" s="32" t="s">
        <v>140</v>
      </c>
      <c r="C45" s="33" t="s">
        <v>1114</v>
      </c>
      <c r="D45" s="34" t="s">
        <v>1055</v>
      </c>
      <c r="E45" s="34"/>
      <c r="F45" s="34"/>
      <c r="G45" s="39">
        <v>22</v>
      </c>
      <c r="H45" s="38" t="s">
        <v>3</v>
      </c>
      <c r="I45" s="40" t="s">
        <v>3</v>
      </c>
      <c r="J45" s="40" t="s">
        <v>3</v>
      </c>
      <c r="K45" s="543">
        <f t="shared" si="0"/>
        <v>22</v>
      </c>
    </row>
    <row r="46" spans="1:11" s="11" customFormat="1" ht="14.1" customHeight="1" x14ac:dyDescent="0.3">
      <c r="A46" s="31">
        <v>9</v>
      </c>
      <c r="B46" s="32" t="s">
        <v>140</v>
      </c>
      <c r="C46" s="33" t="s">
        <v>1115</v>
      </c>
      <c r="D46" s="34" t="s">
        <v>1055</v>
      </c>
      <c r="E46" s="34"/>
      <c r="F46" s="34"/>
      <c r="G46" s="39">
        <v>26</v>
      </c>
      <c r="H46" s="38" t="s">
        <v>3</v>
      </c>
      <c r="I46" s="40">
        <v>3</v>
      </c>
      <c r="J46" s="40" t="s">
        <v>3</v>
      </c>
      <c r="K46" s="543">
        <f t="shared" si="0"/>
        <v>29</v>
      </c>
    </row>
    <row r="47" spans="1:11" s="11" customFormat="1" ht="14.1" customHeight="1" x14ac:dyDescent="0.3">
      <c r="A47" s="31">
        <v>10</v>
      </c>
      <c r="B47" s="32" t="s">
        <v>140</v>
      </c>
      <c r="C47" s="33" t="s">
        <v>1116</v>
      </c>
      <c r="D47" s="34" t="s">
        <v>1055</v>
      </c>
      <c r="E47" s="34"/>
      <c r="F47" s="34"/>
      <c r="G47" s="39">
        <v>21</v>
      </c>
      <c r="H47" s="38">
        <v>2</v>
      </c>
      <c r="I47" s="40">
        <v>2</v>
      </c>
      <c r="J47" s="40" t="s">
        <v>3</v>
      </c>
      <c r="K47" s="543">
        <f t="shared" si="0"/>
        <v>25</v>
      </c>
    </row>
    <row r="48" spans="1:11" s="11" customFormat="1" ht="14.1" customHeight="1" x14ac:dyDescent="0.3">
      <c r="A48" s="31">
        <v>11</v>
      </c>
      <c r="B48" s="32" t="s">
        <v>140</v>
      </c>
      <c r="C48" s="33" t="s">
        <v>1056</v>
      </c>
      <c r="D48" s="34" t="s">
        <v>1055</v>
      </c>
      <c r="E48" s="34"/>
      <c r="F48" s="34"/>
      <c r="G48" s="39">
        <v>34</v>
      </c>
      <c r="H48" s="38" t="s">
        <v>3</v>
      </c>
      <c r="I48" s="40" t="s">
        <v>3</v>
      </c>
      <c r="J48" s="40" t="s">
        <v>3</v>
      </c>
      <c r="K48" s="543">
        <f t="shared" si="0"/>
        <v>34</v>
      </c>
    </row>
    <row r="49" spans="1:11" s="11" customFormat="1" ht="14.1" customHeight="1" x14ac:dyDescent="0.3">
      <c r="A49" s="31">
        <v>12</v>
      </c>
      <c r="B49" s="32" t="s">
        <v>140</v>
      </c>
      <c r="C49" s="33" t="s">
        <v>1089</v>
      </c>
      <c r="D49" s="34" t="s">
        <v>1055</v>
      </c>
      <c r="E49" s="34"/>
      <c r="F49" s="34"/>
      <c r="G49" s="39">
        <v>18</v>
      </c>
      <c r="H49" s="38">
        <v>2</v>
      </c>
      <c r="I49" s="40" t="s">
        <v>3</v>
      </c>
      <c r="J49" s="40" t="s">
        <v>3</v>
      </c>
      <c r="K49" s="543">
        <f t="shared" si="0"/>
        <v>20</v>
      </c>
    </row>
    <row r="50" spans="1:11" s="11" customFormat="1" ht="15" customHeight="1" x14ac:dyDescent="0.3">
      <c r="A50" s="790" t="s">
        <v>926</v>
      </c>
      <c r="B50" s="791"/>
      <c r="C50" s="791"/>
      <c r="D50" s="792"/>
      <c r="E50" s="637"/>
      <c r="F50" s="637"/>
      <c r="G50" s="292">
        <f>SUM(G38:G49)</f>
        <v>307</v>
      </c>
      <c r="H50" s="280">
        <f>SUM(H38:H49)</f>
        <v>29</v>
      </c>
      <c r="I50" s="315">
        <f>SUM(I38:I49)</f>
        <v>5</v>
      </c>
      <c r="J50" s="315">
        <f>SUM(J38:J49)</f>
        <v>0</v>
      </c>
    </row>
    <row r="51" spans="1:11" s="11" customFormat="1" ht="14.1" customHeight="1" x14ac:dyDescent="0.25">
      <c r="A51" s="340" t="s">
        <v>935</v>
      </c>
      <c r="B51" s="352"/>
      <c r="C51" s="352"/>
      <c r="D51" s="352"/>
      <c r="E51" s="633"/>
      <c r="F51" s="633"/>
      <c r="G51" s="779">
        <f>SUM(A49)</f>
        <v>12</v>
      </c>
      <c r="H51" s="780"/>
      <c r="I51" s="780"/>
      <c r="J51" s="781"/>
    </row>
    <row r="52" spans="1:11" s="5" customFormat="1" ht="18" customHeight="1" x14ac:dyDescent="0.25">
      <c r="A52" s="374" t="s">
        <v>937</v>
      </c>
      <c r="B52" s="375"/>
      <c r="C52" s="375"/>
      <c r="D52" s="376"/>
      <c r="E52" s="376"/>
      <c r="F52" s="376"/>
      <c r="G52" s="377">
        <f>SUM(G10,G14,G18,G22,G27,G31,G35,G50)</f>
        <v>366</v>
      </c>
      <c r="H52" s="377">
        <f>SUM(H10,H14,H18,H22,H27,H31,H35,H50)</f>
        <v>30</v>
      </c>
      <c r="I52" s="378">
        <f>SUM(I10,I14,I18,I22,I27,I31,I35,I50)</f>
        <v>5</v>
      </c>
      <c r="J52" s="377">
        <f>SUM(J10,J14,J18,J22,J27,J31,J35,J50)</f>
        <v>0</v>
      </c>
    </row>
    <row r="53" spans="1:11" s="11" customFormat="1" ht="14.1" customHeight="1" x14ac:dyDescent="0.25">
      <c r="A53" s="363" t="s">
        <v>936</v>
      </c>
      <c r="B53" s="379"/>
      <c r="C53" s="379"/>
      <c r="D53" s="379"/>
      <c r="E53" s="638"/>
      <c r="F53" s="638"/>
      <c r="G53" s="782">
        <f>SUM(G11,G15,G19,G23,G28,G32,G36,G51)</f>
        <v>13</v>
      </c>
      <c r="H53" s="783"/>
      <c r="I53" s="783"/>
      <c r="J53" s="784"/>
    </row>
  </sheetData>
  <sortState ref="C39:H49">
    <sortCondition ref="C38"/>
  </sortState>
  <customSheetViews>
    <customSheetView guid="{B2785F94-002E-4A39-B1EF-780055BD09FA}" showPageBreaks="1" printArea="1" hiddenColumns="1">
      <selection activeCell="D18" sqref="D18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1"/>
    </customSheetView>
    <customSheetView guid="{53F3DFFE-EB8C-4D39-98E9-455D6F7EBB30}" showPageBreaks="1" printArea="1" hiddenColumns="1">
      <selection activeCell="D18" sqref="D18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A302746B-BA98-48BE-9C62-CB1B6E938D4D}" showPageBreaks="1" printArea="1" hiddenColumns="1" topLeftCell="A10">
      <selection activeCell="E33" sqref="E33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3"/>
    </customSheetView>
  </customSheetViews>
  <mergeCells count="29">
    <mergeCell ref="A27:D27"/>
    <mergeCell ref="A29:J29"/>
    <mergeCell ref="A14:D14"/>
    <mergeCell ref="A18:D18"/>
    <mergeCell ref="A20:J20"/>
    <mergeCell ref="A22:D22"/>
    <mergeCell ref="A24:J24"/>
    <mergeCell ref="B7:C7"/>
    <mergeCell ref="A1:J1"/>
    <mergeCell ref="B3:C6"/>
    <mergeCell ref="G3:H6"/>
    <mergeCell ref="I3:J6"/>
    <mergeCell ref="D3:D4"/>
    <mergeCell ref="E3:E6"/>
    <mergeCell ref="F3:F6"/>
    <mergeCell ref="A31:D31"/>
    <mergeCell ref="A33:J33"/>
    <mergeCell ref="A35:D35"/>
    <mergeCell ref="A37:J37"/>
    <mergeCell ref="A50:D50"/>
    <mergeCell ref="G32:J32"/>
    <mergeCell ref="G36:J36"/>
    <mergeCell ref="G53:J53"/>
    <mergeCell ref="G11:J11"/>
    <mergeCell ref="G15:J15"/>
    <mergeCell ref="G19:J19"/>
    <mergeCell ref="G23:J23"/>
    <mergeCell ref="G28:J28"/>
    <mergeCell ref="G51:J51"/>
  </mergeCells>
  <pageMargins left="0.70866141732283472" right="0.34" top="0.74803149606299213" bottom="0.74803149606299213" header="0.31496062992125984" footer="0.31496062992125984"/>
  <pageSetup paperSize="9" scale="73" orientation="landscape" horizontalDpi="4294967293" verticalDpi="200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0.59999389629810485"/>
  </sheetPr>
  <dimension ref="A1:R58"/>
  <sheetViews>
    <sheetView view="pageBreakPreview" topLeftCell="A37" zoomScale="85" zoomScaleNormal="70" zoomScaleSheetLayoutView="85" workbookViewId="0">
      <selection activeCell="C50" sqref="C50"/>
    </sheetView>
  </sheetViews>
  <sheetFormatPr defaultColWidth="9.140625" defaultRowHeight="15" x14ac:dyDescent="0.25"/>
  <cols>
    <col min="1" max="1" width="4.85546875" style="4" customWidth="1"/>
    <col min="2" max="2" width="4.28515625" style="4" customWidth="1"/>
    <col min="3" max="3" width="50.7109375" style="4" customWidth="1"/>
    <col min="4" max="4" width="56.5703125" style="4" customWidth="1"/>
    <col min="5" max="5" width="21.140625" style="5" customWidth="1"/>
    <col min="6" max="6" width="27.5703125" style="5" customWidth="1"/>
    <col min="7" max="10" width="7.7109375" style="4" customWidth="1"/>
    <col min="11" max="16384" width="9.140625" style="4"/>
  </cols>
  <sheetData>
    <row r="1" spans="1:18" ht="20.25" x14ac:dyDescent="0.25">
      <c r="A1" s="852" t="s">
        <v>784</v>
      </c>
      <c r="B1" s="852"/>
      <c r="C1" s="852"/>
      <c r="D1" s="852"/>
      <c r="E1" s="852"/>
      <c r="F1" s="852"/>
      <c r="G1" s="852"/>
      <c r="H1" s="852"/>
      <c r="I1" s="852"/>
      <c r="J1" s="852"/>
    </row>
    <row r="2" spans="1:18" x14ac:dyDescent="0.25">
      <c r="A2" s="1"/>
      <c r="B2" s="2"/>
      <c r="C2" s="3"/>
      <c r="D2" s="3"/>
      <c r="E2" s="3"/>
      <c r="F2" s="3"/>
      <c r="G2" s="3"/>
      <c r="H2" s="3"/>
      <c r="I2" s="3"/>
      <c r="J2" s="3"/>
    </row>
    <row r="3" spans="1:18" ht="15" customHeight="1" x14ac:dyDescent="0.3">
      <c r="A3" s="380"/>
      <c r="B3" s="839" t="s">
        <v>1206</v>
      </c>
      <c r="C3" s="840"/>
      <c r="D3" s="381"/>
      <c r="E3" s="817" t="s">
        <v>1156</v>
      </c>
      <c r="F3" s="817" t="s">
        <v>1157</v>
      </c>
      <c r="G3" s="843" t="s">
        <v>143</v>
      </c>
      <c r="H3" s="844"/>
      <c r="I3" s="843" t="s">
        <v>144</v>
      </c>
      <c r="J3" s="844"/>
    </row>
    <row r="4" spans="1:18" ht="15" customHeight="1" x14ac:dyDescent="0.3">
      <c r="A4" s="854" t="s">
        <v>5</v>
      </c>
      <c r="B4" s="841"/>
      <c r="C4" s="842"/>
      <c r="D4" s="382" t="s">
        <v>9</v>
      </c>
      <c r="E4" s="818"/>
      <c r="F4" s="818"/>
      <c r="G4" s="845"/>
      <c r="H4" s="846"/>
      <c r="I4" s="845"/>
      <c r="J4" s="846"/>
    </row>
    <row r="5" spans="1:18" ht="15" customHeight="1" x14ac:dyDescent="0.25">
      <c r="A5" s="854"/>
      <c r="B5" s="841"/>
      <c r="C5" s="842"/>
      <c r="D5" s="383" t="s">
        <v>7</v>
      </c>
      <c r="E5" s="818"/>
      <c r="F5" s="818"/>
      <c r="G5" s="845"/>
      <c r="H5" s="846"/>
      <c r="I5" s="845"/>
      <c r="J5" s="846"/>
    </row>
    <row r="6" spans="1:18" ht="15" customHeight="1" x14ac:dyDescent="0.3">
      <c r="A6" s="384"/>
      <c r="B6" s="841"/>
      <c r="C6" s="842"/>
      <c r="D6" s="385"/>
      <c r="E6" s="819"/>
      <c r="F6" s="819"/>
      <c r="G6" s="845"/>
      <c r="H6" s="846"/>
      <c r="I6" s="845"/>
      <c r="J6" s="846"/>
    </row>
    <row r="7" spans="1:18" ht="15" customHeight="1" x14ac:dyDescent="0.3">
      <c r="A7" s="386"/>
      <c r="B7" s="806"/>
      <c r="C7" s="807"/>
      <c r="D7" s="386"/>
      <c r="E7" s="386"/>
      <c r="F7" s="386"/>
      <c r="G7" s="386" t="s">
        <v>1</v>
      </c>
      <c r="H7" s="386" t="s">
        <v>2</v>
      </c>
      <c r="I7" s="387" t="s">
        <v>1</v>
      </c>
      <c r="J7" s="388" t="s">
        <v>2</v>
      </c>
    </row>
    <row r="8" spans="1:18" s="5" customFormat="1" ht="15" customHeight="1" x14ac:dyDescent="0.25">
      <c r="A8" s="363" t="s">
        <v>927</v>
      </c>
      <c r="B8" s="364"/>
      <c r="C8" s="364"/>
      <c r="D8" s="364"/>
      <c r="E8" s="364"/>
      <c r="F8" s="364"/>
      <c r="G8" s="365"/>
      <c r="H8" s="365"/>
      <c r="I8" s="365"/>
      <c r="J8" s="366"/>
    </row>
    <row r="9" spans="1:18" s="5" customFormat="1" ht="15" customHeight="1" x14ac:dyDescent="0.25">
      <c r="A9" s="308" t="s">
        <v>3</v>
      </c>
      <c r="B9" s="317"/>
      <c r="C9" s="317"/>
      <c r="D9" s="298"/>
      <c r="E9" s="298"/>
      <c r="F9" s="298"/>
      <c r="G9" s="308" t="s">
        <v>3</v>
      </c>
      <c r="H9" s="308" t="s">
        <v>3</v>
      </c>
      <c r="I9" s="308" t="s">
        <v>3</v>
      </c>
      <c r="J9" s="308" t="s">
        <v>3</v>
      </c>
      <c r="K9" s="5">
        <f>SUM(G9:J9)</f>
        <v>0</v>
      </c>
    </row>
    <row r="10" spans="1:18" s="5" customFormat="1" ht="15" customHeight="1" x14ac:dyDescent="0.25">
      <c r="A10" s="324" t="s">
        <v>926</v>
      </c>
      <c r="B10" s="317"/>
      <c r="C10" s="317"/>
      <c r="D10" s="317"/>
      <c r="E10" s="317"/>
      <c r="F10" s="317"/>
      <c r="G10" s="308">
        <f>SUM(G9)</f>
        <v>0</v>
      </c>
      <c r="H10" s="308">
        <f>SUM(H9)</f>
        <v>0</v>
      </c>
      <c r="I10" s="308">
        <f>SUM(I9)</f>
        <v>0</v>
      </c>
      <c r="J10" s="308">
        <f>SUM(J9)</f>
        <v>0</v>
      </c>
    </row>
    <row r="11" spans="1:18" s="11" customFormat="1" ht="14.1" customHeight="1" x14ac:dyDescent="0.25">
      <c r="A11" s="344" t="s">
        <v>935</v>
      </c>
      <c r="B11" s="352"/>
      <c r="C11" s="352"/>
      <c r="D11" s="352"/>
      <c r="E11" s="633"/>
      <c r="F11" s="633"/>
      <c r="G11" s="779">
        <f>SUM(A9)</f>
        <v>0</v>
      </c>
      <c r="H11" s="780"/>
      <c r="I11" s="780"/>
      <c r="J11" s="781"/>
    </row>
    <row r="12" spans="1:18" s="5" customFormat="1" ht="15" customHeight="1" x14ac:dyDescent="0.25">
      <c r="A12" s="363" t="s">
        <v>928</v>
      </c>
      <c r="B12" s="364"/>
      <c r="C12" s="364"/>
      <c r="D12" s="364"/>
      <c r="E12" s="364"/>
      <c r="F12" s="364"/>
      <c r="G12" s="365"/>
      <c r="H12" s="365"/>
      <c r="I12" s="365"/>
      <c r="J12" s="366"/>
    </row>
    <row r="13" spans="1:18" s="5" customFormat="1" ht="15" customHeight="1" x14ac:dyDescent="0.3">
      <c r="A13" s="258" t="s">
        <v>3</v>
      </c>
      <c r="B13" s="250"/>
      <c r="C13" s="257"/>
      <c r="D13" s="251"/>
      <c r="E13" s="251"/>
      <c r="F13" s="251"/>
      <c r="G13" s="258" t="s">
        <v>3</v>
      </c>
      <c r="H13" s="259" t="s">
        <v>3</v>
      </c>
      <c r="I13" s="260" t="s">
        <v>3</v>
      </c>
      <c r="J13" s="259" t="s">
        <v>3</v>
      </c>
      <c r="K13" s="12">
        <f>SUM(G13:J13)</f>
        <v>0</v>
      </c>
      <c r="L13" s="12"/>
      <c r="M13" s="12"/>
      <c r="N13" s="12"/>
      <c r="O13" s="12"/>
      <c r="P13" s="12"/>
      <c r="Q13" s="12"/>
      <c r="R13" s="12"/>
    </row>
    <row r="14" spans="1:18" s="11" customFormat="1" ht="15" customHeight="1" x14ac:dyDescent="0.3">
      <c r="A14" s="790" t="s">
        <v>926</v>
      </c>
      <c r="B14" s="791"/>
      <c r="C14" s="791"/>
      <c r="D14" s="792"/>
      <c r="E14" s="637"/>
      <c r="F14" s="637"/>
      <c r="G14" s="292">
        <f>SUM(G13)</f>
        <v>0</v>
      </c>
      <c r="H14" s="280">
        <f>SUM(H13)</f>
        <v>0</v>
      </c>
      <c r="I14" s="315">
        <f>SUM(I13)</f>
        <v>0</v>
      </c>
      <c r="J14" s="315">
        <f>SUM(J13)</f>
        <v>0</v>
      </c>
    </row>
    <row r="15" spans="1:18" s="11" customFormat="1" ht="14.1" customHeight="1" x14ac:dyDescent="0.25">
      <c r="A15" s="344" t="s">
        <v>935</v>
      </c>
      <c r="B15" s="352"/>
      <c r="C15" s="352"/>
      <c r="D15" s="352"/>
      <c r="E15" s="633"/>
      <c r="F15" s="633"/>
      <c r="G15" s="779">
        <f>SUM(A13)</f>
        <v>0</v>
      </c>
      <c r="H15" s="780"/>
      <c r="I15" s="780"/>
      <c r="J15" s="781"/>
    </row>
    <row r="16" spans="1:18" s="11" customFormat="1" ht="15" customHeight="1" x14ac:dyDescent="0.25">
      <c r="A16" s="363" t="s">
        <v>929</v>
      </c>
      <c r="B16" s="364"/>
      <c r="C16" s="364"/>
      <c r="D16" s="364"/>
      <c r="E16" s="364"/>
      <c r="F16" s="364"/>
      <c r="G16" s="365"/>
      <c r="H16" s="365"/>
      <c r="I16" s="365"/>
      <c r="J16" s="366"/>
    </row>
    <row r="17" spans="1:11" s="11" customFormat="1" ht="15" customHeight="1" x14ac:dyDescent="0.25">
      <c r="A17" s="130" t="s">
        <v>3</v>
      </c>
      <c r="B17" s="218"/>
      <c r="C17" s="133"/>
      <c r="D17" s="124"/>
      <c r="E17" s="124"/>
      <c r="F17" s="124"/>
      <c r="G17" s="129" t="s">
        <v>3</v>
      </c>
      <c r="H17" s="226" t="s">
        <v>3</v>
      </c>
      <c r="I17" s="226" t="s">
        <v>3</v>
      </c>
      <c r="J17" s="226" t="s">
        <v>3</v>
      </c>
      <c r="K17" s="543">
        <f>SUM(G17:J17)</f>
        <v>0</v>
      </c>
    </row>
    <row r="18" spans="1:11" s="11" customFormat="1" ht="15" customHeight="1" x14ac:dyDescent="0.3">
      <c r="A18" s="790" t="s">
        <v>926</v>
      </c>
      <c r="B18" s="791"/>
      <c r="C18" s="791"/>
      <c r="D18" s="792"/>
      <c r="E18" s="637"/>
      <c r="F18" s="637"/>
      <c r="G18" s="292">
        <f>SUM(G17)</f>
        <v>0</v>
      </c>
      <c r="H18" s="280">
        <f>SUM(H17)</f>
        <v>0</v>
      </c>
      <c r="I18" s="315">
        <f>SUM(I17)</f>
        <v>0</v>
      </c>
      <c r="J18" s="315">
        <f>SUM(J17)</f>
        <v>0</v>
      </c>
    </row>
    <row r="19" spans="1:11" s="11" customFormat="1" ht="14.1" customHeight="1" x14ac:dyDescent="0.25">
      <c r="A19" s="344" t="s">
        <v>935</v>
      </c>
      <c r="B19" s="352"/>
      <c r="C19" s="352"/>
      <c r="D19" s="352"/>
      <c r="E19" s="633"/>
      <c r="F19" s="633"/>
      <c r="G19" s="779">
        <f>SUM(A17)</f>
        <v>0</v>
      </c>
      <c r="H19" s="780"/>
      <c r="I19" s="780"/>
      <c r="J19" s="781"/>
    </row>
    <row r="20" spans="1:11" s="11" customFormat="1" ht="15" customHeight="1" x14ac:dyDescent="0.25">
      <c r="A20" s="851" t="s">
        <v>930</v>
      </c>
      <c r="B20" s="851"/>
      <c r="C20" s="851"/>
      <c r="D20" s="851"/>
      <c r="E20" s="851"/>
      <c r="F20" s="851"/>
      <c r="G20" s="851"/>
      <c r="H20" s="851"/>
      <c r="I20" s="851"/>
      <c r="J20" s="851"/>
    </row>
    <row r="21" spans="1:11" s="11" customFormat="1" ht="15" customHeight="1" x14ac:dyDescent="0.3">
      <c r="A21" s="31">
        <v>1</v>
      </c>
      <c r="B21" s="32" t="s">
        <v>140</v>
      </c>
      <c r="C21" s="33" t="s">
        <v>573</v>
      </c>
      <c r="D21" s="141" t="s">
        <v>785</v>
      </c>
      <c r="E21" s="141"/>
      <c r="F21" s="141"/>
      <c r="G21" s="39">
        <v>58</v>
      </c>
      <c r="H21" s="38">
        <v>8</v>
      </c>
      <c r="I21" s="165" t="s">
        <v>3</v>
      </c>
      <c r="J21" s="82" t="s">
        <v>3</v>
      </c>
      <c r="K21" s="543">
        <f>SUM(G21:J21)</f>
        <v>66</v>
      </c>
    </row>
    <row r="22" spans="1:11" s="11" customFormat="1" ht="15" customHeight="1" x14ac:dyDescent="0.3">
      <c r="A22" s="790" t="s">
        <v>926</v>
      </c>
      <c r="B22" s="791"/>
      <c r="C22" s="791"/>
      <c r="D22" s="792"/>
      <c r="E22" s="637"/>
      <c r="F22" s="637"/>
      <c r="G22" s="292">
        <f>SUM(G21)</f>
        <v>58</v>
      </c>
      <c r="H22" s="280">
        <f>SUM(H21)</f>
        <v>8</v>
      </c>
      <c r="I22" s="315">
        <f>SUM(I21)</f>
        <v>0</v>
      </c>
      <c r="J22" s="315">
        <f>SUM(J21)</f>
        <v>0</v>
      </c>
    </row>
    <row r="23" spans="1:11" s="11" customFormat="1" ht="14.1" customHeight="1" x14ac:dyDescent="0.25">
      <c r="A23" s="344" t="s">
        <v>935</v>
      </c>
      <c r="B23" s="352"/>
      <c r="C23" s="352"/>
      <c r="D23" s="352"/>
      <c r="E23" s="633"/>
      <c r="F23" s="633"/>
      <c r="G23" s="779">
        <f>SUM(A21)</f>
        <v>1</v>
      </c>
      <c r="H23" s="780"/>
      <c r="I23" s="780"/>
      <c r="J23" s="781"/>
    </row>
    <row r="24" spans="1:11" s="11" customFormat="1" ht="15" customHeight="1" x14ac:dyDescent="0.25">
      <c r="A24" s="851" t="s">
        <v>931</v>
      </c>
      <c r="B24" s="851"/>
      <c r="C24" s="851"/>
      <c r="D24" s="851"/>
      <c r="E24" s="851"/>
      <c r="F24" s="851"/>
      <c r="G24" s="851"/>
      <c r="H24" s="851"/>
      <c r="I24" s="851"/>
      <c r="J24" s="851"/>
    </row>
    <row r="25" spans="1:11" s="11" customFormat="1" ht="15" customHeight="1" x14ac:dyDescent="0.3">
      <c r="A25" s="31"/>
      <c r="B25" s="32"/>
      <c r="C25" s="33"/>
      <c r="D25" s="141"/>
      <c r="E25" s="141"/>
      <c r="F25" s="141"/>
      <c r="G25" s="39"/>
      <c r="H25" s="38"/>
      <c r="I25" s="36"/>
      <c r="J25" s="37"/>
      <c r="K25" s="543">
        <f>SUM(G25:J25)</f>
        <v>0</v>
      </c>
    </row>
    <row r="26" spans="1:11" s="11" customFormat="1" ht="15" customHeight="1" x14ac:dyDescent="0.3">
      <c r="A26" s="790" t="s">
        <v>926</v>
      </c>
      <c r="B26" s="791"/>
      <c r="C26" s="791"/>
      <c r="D26" s="792"/>
      <c r="E26" s="637"/>
      <c r="F26" s="637"/>
      <c r="G26" s="292">
        <f>SUM(G25:G25)</f>
        <v>0</v>
      </c>
      <c r="H26" s="280">
        <f>SUM(H25:H25)</f>
        <v>0</v>
      </c>
      <c r="I26" s="319">
        <f>SUM(I25:I25)</f>
        <v>0</v>
      </c>
      <c r="J26" s="319">
        <f>SUM(J25:J25)</f>
        <v>0</v>
      </c>
    </row>
    <row r="27" spans="1:11" s="11" customFormat="1" ht="14.1" customHeight="1" x14ac:dyDescent="0.25">
      <c r="A27" s="344" t="s">
        <v>935</v>
      </c>
      <c r="B27" s="352"/>
      <c r="C27" s="352"/>
      <c r="D27" s="352"/>
      <c r="E27" s="633"/>
      <c r="F27" s="633"/>
      <c r="G27" s="779">
        <f>SUM(A25)</f>
        <v>0</v>
      </c>
      <c r="H27" s="780"/>
      <c r="I27" s="780"/>
      <c r="J27" s="781"/>
    </row>
    <row r="28" spans="1:11" s="11" customFormat="1" ht="15" customHeight="1" x14ac:dyDescent="0.25">
      <c r="A28" s="851" t="s">
        <v>932</v>
      </c>
      <c r="B28" s="851"/>
      <c r="C28" s="851"/>
      <c r="D28" s="851"/>
      <c r="E28" s="851"/>
      <c r="F28" s="851"/>
      <c r="G28" s="851"/>
      <c r="H28" s="851"/>
      <c r="I28" s="851"/>
      <c r="J28" s="851"/>
    </row>
    <row r="29" spans="1:11" s="12" customFormat="1" ht="15" customHeight="1" x14ac:dyDescent="0.3">
      <c r="A29" s="130" t="s">
        <v>3</v>
      </c>
      <c r="B29" s="321"/>
      <c r="C29" s="322"/>
      <c r="D29" s="124"/>
      <c r="E29" s="124"/>
      <c r="F29" s="124"/>
      <c r="G29" s="125" t="s">
        <v>3</v>
      </c>
      <c r="H29" s="126" t="s">
        <v>3</v>
      </c>
      <c r="I29" s="128" t="s">
        <v>3</v>
      </c>
      <c r="J29" s="128" t="s">
        <v>3</v>
      </c>
      <c r="K29" s="545">
        <f>SUM(G29:J29)</f>
        <v>0</v>
      </c>
    </row>
    <row r="30" spans="1:11" s="11" customFormat="1" ht="15" customHeight="1" x14ac:dyDescent="0.3">
      <c r="A30" s="790" t="s">
        <v>926</v>
      </c>
      <c r="B30" s="791"/>
      <c r="C30" s="791"/>
      <c r="D30" s="792"/>
      <c r="E30" s="637"/>
      <c r="F30" s="637"/>
      <c r="G30" s="292">
        <f>SUM(G29)</f>
        <v>0</v>
      </c>
      <c r="H30" s="280">
        <f>SUM(H29)</f>
        <v>0</v>
      </c>
      <c r="I30" s="315">
        <f>SUM(I29)</f>
        <v>0</v>
      </c>
      <c r="J30" s="315">
        <f>SUM(J29)</f>
        <v>0</v>
      </c>
    </row>
    <row r="31" spans="1:11" s="11" customFormat="1" ht="14.1" customHeight="1" x14ac:dyDescent="0.25">
      <c r="A31" s="344" t="s">
        <v>935</v>
      </c>
      <c r="B31" s="352"/>
      <c r="C31" s="352"/>
      <c r="D31" s="352"/>
      <c r="E31" s="633"/>
      <c r="F31" s="633"/>
      <c r="G31" s="779">
        <f>SUM(A29)</f>
        <v>0</v>
      </c>
      <c r="H31" s="780"/>
      <c r="I31" s="780"/>
      <c r="J31" s="781"/>
    </row>
    <row r="32" spans="1:11" s="11" customFormat="1" ht="15" customHeight="1" x14ac:dyDescent="0.25">
      <c r="A32" s="851" t="s">
        <v>933</v>
      </c>
      <c r="B32" s="851"/>
      <c r="C32" s="851"/>
      <c r="D32" s="851"/>
      <c r="E32" s="851"/>
      <c r="F32" s="851"/>
      <c r="G32" s="851"/>
      <c r="H32" s="851"/>
      <c r="I32" s="851"/>
      <c r="J32" s="851"/>
    </row>
    <row r="33" spans="1:11" s="11" customFormat="1" ht="15" customHeight="1" x14ac:dyDescent="0.25">
      <c r="A33" s="302">
        <v>1</v>
      </c>
      <c r="B33" s="305" t="s">
        <v>140</v>
      </c>
      <c r="C33" s="531" t="s">
        <v>993</v>
      </c>
      <c r="D33" s="528" t="s">
        <v>1004</v>
      </c>
      <c r="E33" s="528"/>
      <c r="F33" s="528"/>
      <c r="G33" s="526">
        <v>3</v>
      </c>
      <c r="H33" s="526" t="s">
        <v>3</v>
      </c>
      <c r="I33" s="526" t="s">
        <v>3</v>
      </c>
      <c r="J33" s="526" t="s">
        <v>3</v>
      </c>
      <c r="K33" s="11">
        <f>SUM(G33:J33)</f>
        <v>3</v>
      </c>
    </row>
    <row r="34" spans="1:11" s="11" customFormat="1" ht="15" customHeight="1" x14ac:dyDescent="0.25">
      <c r="A34" s="302">
        <v>2</v>
      </c>
      <c r="B34" s="305" t="s">
        <v>140</v>
      </c>
      <c r="C34" s="531" t="s">
        <v>997</v>
      </c>
      <c r="D34" s="528" t="s">
        <v>1004</v>
      </c>
      <c r="E34" s="528"/>
      <c r="F34" s="528"/>
      <c r="G34" s="526">
        <v>10</v>
      </c>
      <c r="H34" s="526">
        <v>4</v>
      </c>
      <c r="I34" s="526" t="s">
        <v>3</v>
      </c>
      <c r="J34" s="526" t="s">
        <v>3</v>
      </c>
      <c r="K34" s="11">
        <f t="shared" ref="K34:K44" si="0">SUM(G34:J34)</f>
        <v>14</v>
      </c>
    </row>
    <row r="35" spans="1:11" s="11" customFormat="1" ht="15" customHeight="1" x14ac:dyDescent="0.25">
      <c r="A35" s="302">
        <v>3</v>
      </c>
      <c r="B35" s="305" t="s">
        <v>140</v>
      </c>
      <c r="C35" s="531" t="s">
        <v>996</v>
      </c>
      <c r="D35" s="528" t="s">
        <v>1004</v>
      </c>
      <c r="E35" s="528"/>
      <c r="F35" s="528"/>
      <c r="G35" s="526">
        <v>12</v>
      </c>
      <c r="H35" s="526" t="s">
        <v>3</v>
      </c>
      <c r="I35" s="526" t="s">
        <v>3</v>
      </c>
      <c r="J35" s="526" t="s">
        <v>3</v>
      </c>
      <c r="K35" s="11">
        <f t="shared" si="0"/>
        <v>12</v>
      </c>
    </row>
    <row r="36" spans="1:11" s="11" customFormat="1" ht="15" customHeight="1" x14ac:dyDescent="0.25">
      <c r="A36" s="302">
        <v>4</v>
      </c>
      <c r="B36" s="305" t="s">
        <v>140</v>
      </c>
      <c r="C36" s="531" t="s">
        <v>998</v>
      </c>
      <c r="D36" s="528" t="s">
        <v>1004</v>
      </c>
      <c r="E36" s="528"/>
      <c r="F36" s="528"/>
      <c r="G36" s="526">
        <v>18</v>
      </c>
      <c r="H36" s="526">
        <v>1</v>
      </c>
      <c r="I36" s="526" t="s">
        <v>3</v>
      </c>
      <c r="J36" s="526" t="s">
        <v>3</v>
      </c>
      <c r="K36" s="11">
        <f t="shared" si="0"/>
        <v>19</v>
      </c>
    </row>
    <row r="37" spans="1:11" s="11" customFormat="1" ht="15" customHeight="1" x14ac:dyDescent="0.25">
      <c r="A37" s="302">
        <v>5</v>
      </c>
      <c r="B37" s="305" t="s">
        <v>140</v>
      </c>
      <c r="C37" s="531" t="s">
        <v>1003</v>
      </c>
      <c r="D37" s="528" t="s">
        <v>1004</v>
      </c>
      <c r="E37" s="528"/>
      <c r="F37" s="528"/>
      <c r="G37" s="526">
        <v>9</v>
      </c>
      <c r="H37" s="526" t="s">
        <v>3</v>
      </c>
      <c r="I37" s="526" t="s">
        <v>3</v>
      </c>
      <c r="J37" s="526" t="s">
        <v>3</v>
      </c>
      <c r="K37" s="11">
        <f t="shared" si="0"/>
        <v>9</v>
      </c>
    </row>
    <row r="38" spans="1:11" s="11" customFormat="1" ht="15" customHeight="1" x14ac:dyDescent="0.25">
      <c r="A38" s="302">
        <v>6</v>
      </c>
      <c r="B38" s="305" t="s">
        <v>140</v>
      </c>
      <c r="C38" s="531" t="s">
        <v>1000</v>
      </c>
      <c r="D38" s="528" t="s">
        <v>1004</v>
      </c>
      <c r="E38" s="528"/>
      <c r="F38" s="528"/>
      <c r="G38" s="526">
        <v>32</v>
      </c>
      <c r="H38" s="526" t="s">
        <v>3</v>
      </c>
      <c r="I38" s="526" t="s">
        <v>3</v>
      </c>
      <c r="J38" s="526" t="s">
        <v>3</v>
      </c>
      <c r="K38" s="11">
        <f t="shared" si="0"/>
        <v>32</v>
      </c>
    </row>
    <row r="39" spans="1:11" s="11" customFormat="1" ht="15" customHeight="1" x14ac:dyDescent="0.25">
      <c r="A39" s="302">
        <v>7</v>
      </c>
      <c r="B39" s="305" t="s">
        <v>140</v>
      </c>
      <c r="C39" s="531" t="s">
        <v>1002</v>
      </c>
      <c r="D39" s="528" t="s">
        <v>1004</v>
      </c>
      <c r="E39" s="528"/>
      <c r="F39" s="528"/>
      <c r="G39" s="526">
        <v>5</v>
      </c>
      <c r="H39" s="526" t="s">
        <v>3</v>
      </c>
      <c r="I39" s="526" t="s">
        <v>3</v>
      </c>
      <c r="J39" s="526" t="s">
        <v>3</v>
      </c>
      <c r="K39" s="11">
        <f t="shared" si="0"/>
        <v>5</v>
      </c>
    </row>
    <row r="40" spans="1:11" s="11" customFormat="1" ht="15" customHeight="1" x14ac:dyDescent="0.25">
      <c r="A40" s="302">
        <v>8</v>
      </c>
      <c r="B40" s="305" t="s">
        <v>140</v>
      </c>
      <c r="C40" s="531" t="s">
        <v>1001</v>
      </c>
      <c r="D40" s="528" t="s">
        <v>1004</v>
      </c>
      <c r="E40" s="528"/>
      <c r="F40" s="528"/>
      <c r="G40" s="526">
        <v>41</v>
      </c>
      <c r="H40" s="526" t="s">
        <v>3</v>
      </c>
      <c r="I40" s="526" t="s">
        <v>3</v>
      </c>
      <c r="J40" s="526" t="s">
        <v>3</v>
      </c>
      <c r="K40" s="11">
        <f t="shared" si="0"/>
        <v>41</v>
      </c>
    </row>
    <row r="41" spans="1:11" s="11" customFormat="1" ht="15" customHeight="1" x14ac:dyDescent="0.25">
      <c r="A41" s="302">
        <v>9</v>
      </c>
      <c r="B41" s="305" t="s">
        <v>140</v>
      </c>
      <c r="C41" s="531" t="s">
        <v>995</v>
      </c>
      <c r="D41" s="528" t="s">
        <v>1004</v>
      </c>
      <c r="E41" s="528"/>
      <c r="F41" s="528"/>
      <c r="G41" s="526">
        <v>78</v>
      </c>
      <c r="H41" s="526">
        <v>2</v>
      </c>
      <c r="I41" s="526" t="s">
        <v>3</v>
      </c>
      <c r="J41" s="526" t="s">
        <v>3</v>
      </c>
      <c r="K41" s="11">
        <f t="shared" si="0"/>
        <v>80</v>
      </c>
    </row>
    <row r="42" spans="1:11" s="11" customFormat="1" ht="15" customHeight="1" x14ac:dyDescent="0.3">
      <c r="A42" s="302">
        <v>10</v>
      </c>
      <c r="B42" s="218" t="s">
        <v>140</v>
      </c>
      <c r="C42" s="127" t="s">
        <v>1196</v>
      </c>
      <c r="D42" s="108" t="s">
        <v>1004</v>
      </c>
      <c r="E42" s="124"/>
      <c r="F42" s="124"/>
      <c r="G42" s="125">
        <v>42</v>
      </c>
      <c r="H42" s="126" t="s">
        <v>3</v>
      </c>
      <c r="I42" s="126" t="s">
        <v>3</v>
      </c>
      <c r="J42" s="126" t="s">
        <v>3</v>
      </c>
      <c r="K42" s="543">
        <f>SUM(G42:J42)</f>
        <v>42</v>
      </c>
    </row>
    <row r="43" spans="1:11" s="11" customFormat="1" ht="15" customHeight="1" x14ac:dyDescent="0.25">
      <c r="A43" s="302">
        <v>11</v>
      </c>
      <c r="B43" s="305" t="s">
        <v>140</v>
      </c>
      <c r="C43" s="531" t="s">
        <v>999</v>
      </c>
      <c r="D43" s="528" t="s">
        <v>1004</v>
      </c>
      <c r="E43" s="528"/>
      <c r="F43" s="528"/>
      <c r="G43" s="526">
        <v>41</v>
      </c>
      <c r="H43" s="526" t="s">
        <v>3</v>
      </c>
      <c r="I43" s="526" t="s">
        <v>3</v>
      </c>
      <c r="J43" s="526" t="s">
        <v>3</v>
      </c>
      <c r="K43" s="11">
        <f t="shared" si="0"/>
        <v>41</v>
      </c>
    </row>
    <row r="44" spans="1:11" s="11" customFormat="1" ht="15" customHeight="1" x14ac:dyDescent="0.25">
      <c r="A44" s="302">
        <v>12</v>
      </c>
      <c r="B44" s="305" t="s">
        <v>140</v>
      </c>
      <c r="C44" s="531" t="s">
        <v>994</v>
      </c>
      <c r="D44" s="528" t="s">
        <v>1004</v>
      </c>
      <c r="E44" s="528"/>
      <c r="F44" s="528"/>
      <c r="G44" s="526">
        <v>19</v>
      </c>
      <c r="H44" s="526">
        <v>3</v>
      </c>
      <c r="I44" s="526" t="s">
        <v>3</v>
      </c>
      <c r="J44" s="526" t="s">
        <v>3</v>
      </c>
      <c r="K44" s="11">
        <f t="shared" si="0"/>
        <v>22</v>
      </c>
    </row>
    <row r="45" spans="1:11" s="11" customFormat="1" ht="15" customHeight="1" x14ac:dyDescent="0.3">
      <c r="A45" s="790" t="s">
        <v>926</v>
      </c>
      <c r="B45" s="791"/>
      <c r="C45" s="791"/>
      <c r="D45" s="792"/>
      <c r="E45" s="637"/>
      <c r="F45" s="637"/>
      <c r="G45" s="292">
        <f>SUM(G33:G44)</f>
        <v>310</v>
      </c>
      <c r="H45" s="280">
        <f>SUM(H33:H44)</f>
        <v>10</v>
      </c>
      <c r="I45" s="315">
        <f>SUM(I44)</f>
        <v>0</v>
      </c>
      <c r="J45" s="315">
        <f>SUM(J44)</f>
        <v>0</v>
      </c>
    </row>
    <row r="46" spans="1:11" s="11" customFormat="1" ht="14.1" customHeight="1" x14ac:dyDescent="0.25">
      <c r="A46" s="344" t="s">
        <v>935</v>
      </c>
      <c r="B46" s="352"/>
      <c r="C46" s="352"/>
      <c r="D46" s="352"/>
      <c r="E46" s="633"/>
      <c r="F46" s="633"/>
      <c r="G46" s="779">
        <f>SUM(A44)</f>
        <v>12</v>
      </c>
      <c r="H46" s="780"/>
      <c r="I46" s="780"/>
      <c r="J46" s="781"/>
    </row>
    <row r="47" spans="1:11" s="11" customFormat="1" ht="15" customHeight="1" x14ac:dyDescent="0.25">
      <c r="A47" s="851" t="s">
        <v>1137</v>
      </c>
      <c r="B47" s="851"/>
      <c r="C47" s="851"/>
      <c r="D47" s="851"/>
      <c r="E47" s="851"/>
      <c r="F47" s="851"/>
      <c r="G47" s="851"/>
      <c r="H47" s="851"/>
      <c r="I47" s="851"/>
      <c r="J47" s="851"/>
    </row>
    <row r="48" spans="1:11" s="11" customFormat="1" ht="15" customHeight="1" x14ac:dyDescent="0.3">
      <c r="A48" s="123">
        <v>1</v>
      </c>
      <c r="B48" s="218" t="s">
        <v>140</v>
      </c>
      <c r="C48" s="127" t="s">
        <v>1193</v>
      </c>
      <c r="D48" s="716" t="s">
        <v>1004</v>
      </c>
      <c r="E48" s="124"/>
      <c r="F48" s="124"/>
      <c r="G48" s="125">
        <v>43</v>
      </c>
      <c r="H48" s="126" t="s">
        <v>3</v>
      </c>
      <c r="I48" s="126" t="s">
        <v>3</v>
      </c>
      <c r="J48" s="126" t="s">
        <v>3</v>
      </c>
      <c r="K48" s="543">
        <f>SUM(G48:J48)</f>
        <v>43</v>
      </c>
    </row>
    <row r="49" spans="1:11" s="11" customFormat="1" ht="15" customHeight="1" x14ac:dyDescent="0.3">
      <c r="A49" s="123">
        <v>2</v>
      </c>
      <c r="B49" s="218" t="s">
        <v>140</v>
      </c>
      <c r="C49" s="127" t="s">
        <v>1106</v>
      </c>
      <c r="D49" s="108" t="s">
        <v>1004</v>
      </c>
      <c r="E49" s="124"/>
      <c r="F49" s="124"/>
      <c r="G49" s="125">
        <v>16</v>
      </c>
      <c r="H49" s="126" t="s">
        <v>3</v>
      </c>
      <c r="I49" s="126" t="s">
        <v>3</v>
      </c>
      <c r="J49" s="126" t="s">
        <v>3</v>
      </c>
      <c r="K49" s="543">
        <f t="shared" ref="K49:K52" si="1">SUM(G49:J49)</f>
        <v>16</v>
      </c>
    </row>
    <row r="50" spans="1:11" s="11" customFormat="1" ht="15" customHeight="1" x14ac:dyDescent="0.3">
      <c r="A50" s="123">
        <v>3</v>
      </c>
      <c r="B50" s="218" t="s">
        <v>140</v>
      </c>
      <c r="C50" s="127" t="s">
        <v>1194</v>
      </c>
      <c r="D50" s="108" t="s">
        <v>1004</v>
      </c>
      <c r="E50" s="124"/>
      <c r="F50" s="124"/>
      <c r="G50" s="125">
        <v>21</v>
      </c>
      <c r="H50" s="126" t="s">
        <v>3</v>
      </c>
      <c r="I50" s="126" t="s">
        <v>3</v>
      </c>
      <c r="J50" s="126" t="s">
        <v>3</v>
      </c>
      <c r="K50" s="543">
        <f t="shared" si="1"/>
        <v>21</v>
      </c>
    </row>
    <row r="51" spans="1:11" s="11" customFormat="1" ht="15" customHeight="1" x14ac:dyDescent="0.3">
      <c r="A51" s="123">
        <v>4</v>
      </c>
      <c r="B51" s="218" t="s">
        <v>140</v>
      </c>
      <c r="C51" s="127" t="s">
        <v>1195</v>
      </c>
      <c r="D51" s="108" t="s">
        <v>1004</v>
      </c>
      <c r="E51" s="124"/>
      <c r="F51" s="124"/>
      <c r="G51" s="125">
        <v>36</v>
      </c>
      <c r="H51" s="126">
        <v>10</v>
      </c>
      <c r="I51" s="126" t="s">
        <v>3</v>
      </c>
      <c r="J51" s="126" t="s">
        <v>3</v>
      </c>
      <c r="K51" s="543">
        <f t="shared" si="1"/>
        <v>46</v>
      </c>
    </row>
    <row r="52" spans="1:11" s="11" customFormat="1" ht="15" customHeight="1" x14ac:dyDescent="0.3">
      <c r="A52" s="123">
        <v>5</v>
      </c>
      <c r="B52" s="218" t="s">
        <v>140</v>
      </c>
      <c r="C52" s="127" t="s">
        <v>1197</v>
      </c>
      <c r="D52" s="108" t="s">
        <v>1004</v>
      </c>
      <c r="E52" s="124"/>
      <c r="F52" s="124"/>
      <c r="G52" s="125">
        <v>21</v>
      </c>
      <c r="H52" s="126" t="s">
        <v>3</v>
      </c>
      <c r="I52" s="126" t="s">
        <v>3</v>
      </c>
      <c r="J52" s="126" t="s">
        <v>3</v>
      </c>
      <c r="K52" s="543">
        <f t="shared" si="1"/>
        <v>21</v>
      </c>
    </row>
    <row r="53" spans="1:11" s="11" customFormat="1" ht="15" customHeight="1" x14ac:dyDescent="0.3">
      <c r="A53" s="790" t="s">
        <v>926</v>
      </c>
      <c r="B53" s="791"/>
      <c r="C53" s="791"/>
      <c r="D53" s="792"/>
      <c r="E53" s="637"/>
      <c r="F53" s="637"/>
      <c r="G53" s="292">
        <f>SUM(G48:G52)</f>
        <v>137</v>
      </c>
      <c r="H53" s="280">
        <f>SUM(H48:H52)</f>
        <v>10</v>
      </c>
      <c r="I53" s="315">
        <f>SUM(I48)</f>
        <v>0</v>
      </c>
      <c r="J53" s="315">
        <f>SUM(J48)</f>
        <v>0</v>
      </c>
    </row>
    <row r="54" spans="1:11" s="11" customFormat="1" ht="14.1" customHeight="1" x14ac:dyDescent="0.25">
      <c r="A54" s="344" t="s">
        <v>935</v>
      </c>
      <c r="B54" s="352"/>
      <c r="C54" s="352"/>
      <c r="D54" s="352"/>
      <c r="E54" s="633"/>
      <c r="F54" s="633"/>
      <c r="G54" s="779">
        <f>SUM(A52)</f>
        <v>5</v>
      </c>
      <c r="H54" s="780"/>
      <c r="I54" s="780"/>
      <c r="J54" s="781"/>
    </row>
    <row r="55" spans="1:11" s="5" customFormat="1" ht="18" customHeight="1" x14ac:dyDescent="0.25">
      <c r="A55" s="374" t="s">
        <v>937</v>
      </c>
      <c r="B55" s="375"/>
      <c r="C55" s="375"/>
      <c r="D55" s="376"/>
      <c r="E55" s="376"/>
      <c r="F55" s="376"/>
      <c r="G55" s="377">
        <f>SUM(G10,G14,G18,G22,G26,G30,G45,G53)</f>
        <v>505</v>
      </c>
      <c r="H55" s="377">
        <f>SUM(H10,H14,H18,H22,H26,H30,H45,H53)</f>
        <v>28</v>
      </c>
      <c r="I55" s="378">
        <f>SUM(I10,I14,I18,I22,I26,I30,I45,I53)</f>
        <v>0</v>
      </c>
      <c r="J55" s="377">
        <f>SUM(J10,J14,J18,J22,J26,J30,J45,J53)</f>
        <v>0</v>
      </c>
    </row>
    <row r="56" spans="1:11" s="11" customFormat="1" ht="14.1" customHeight="1" x14ac:dyDescent="0.25">
      <c r="A56" s="363" t="s">
        <v>936</v>
      </c>
      <c r="B56" s="379"/>
      <c r="C56" s="379"/>
      <c r="D56" s="379"/>
      <c r="E56" s="638"/>
      <c r="F56" s="638"/>
      <c r="G56" s="782">
        <f>SUM(G11,G15,G19,G23,G27,G31,G46,G54)</f>
        <v>18</v>
      </c>
      <c r="H56" s="783"/>
      <c r="I56" s="783"/>
      <c r="J56" s="784"/>
    </row>
    <row r="57" spans="1:11" ht="15.75" customHeight="1" x14ac:dyDescent="0.25"/>
    <row r="58" spans="1:11" x14ac:dyDescent="0.25">
      <c r="C58" s="853"/>
      <c r="D58" s="853"/>
      <c r="E58" s="853"/>
      <c r="F58" s="853"/>
      <c r="G58" s="853"/>
    </row>
  </sheetData>
  <sortState ref="C42:H52">
    <sortCondition ref="C41"/>
  </sortState>
  <customSheetViews>
    <customSheetView guid="{B2785F94-002E-4A39-B1EF-780055BD09FA}" showPageBreaks="1" printArea="1" hiddenColumns="1">
      <selection activeCell="D17" sqref="D17"/>
      <pageMargins left="0.72" right="0.34" top="0.74803149606299213" bottom="0.74803149606299213" header="0.31496062992125984" footer="0.31496062992125984"/>
      <pageSetup paperSize="5" orientation="landscape" horizontalDpi="4294967294" verticalDpi="200" r:id="rId1"/>
    </customSheetView>
    <customSheetView guid="{53F3DFFE-EB8C-4D39-98E9-455D6F7EBB30}" showPageBreaks="1" printArea="1" hiddenColumns="1">
      <selection activeCell="D17" sqref="D17"/>
      <pageMargins left="0.72" right="0.34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A302746B-BA98-48BE-9C62-CB1B6E938D4D}" showPageBreaks="1" printArea="1" hiddenColumns="1">
      <selection activeCell="E12" sqref="E12"/>
      <pageMargins left="0.72" right="0.34" top="0.74803149606299213" bottom="0.74803149606299213" header="0.31496062992125984" footer="0.31496062992125984"/>
      <pageSetup paperSize="5" orientation="landscape" horizontalDpi="4294967292" verticalDpi="200" r:id="rId3"/>
    </customSheetView>
  </customSheetViews>
  <mergeCells count="30">
    <mergeCell ref="E3:E6"/>
    <mergeCell ref="F3:F6"/>
    <mergeCell ref="G54:J54"/>
    <mergeCell ref="G56:J56"/>
    <mergeCell ref="G11:J11"/>
    <mergeCell ref="G15:J15"/>
    <mergeCell ref="G19:J19"/>
    <mergeCell ref="G23:J23"/>
    <mergeCell ref="G27:J27"/>
    <mergeCell ref="A45:D45"/>
    <mergeCell ref="A47:J47"/>
    <mergeCell ref="A53:D53"/>
    <mergeCell ref="G31:J31"/>
    <mergeCell ref="G46:J46"/>
    <mergeCell ref="A1:J1"/>
    <mergeCell ref="C58:G58"/>
    <mergeCell ref="B3:C6"/>
    <mergeCell ref="G3:H6"/>
    <mergeCell ref="I3:J6"/>
    <mergeCell ref="B7:C7"/>
    <mergeCell ref="A4:A5"/>
    <mergeCell ref="A14:D14"/>
    <mergeCell ref="A18:D18"/>
    <mergeCell ref="A20:J20"/>
    <mergeCell ref="A22:D22"/>
    <mergeCell ref="A24:J24"/>
    <mergeCell ref="A26:D26"/>
    <mergeCell ref="A28:J28"/>
    <mergeCell ref="A30:D30"/>
    <mergeCell ref="A32:J32"/>
  </mergeCells>
  <pageMargins left="0.72" right="0.34" top="0.74803149606299213" bottom="0.74803149606299213" header="0.31496062992125984" footer="0.31496062992125984"/>
  <pageSetup paperSize="9" scale="65" orientation="landscape" horizontalDpi="4294967293" verticalDpi="200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-0.249977111117893"/>
  </sheetPr>
  <dimension ref="A1:R41"/>
  <sheetViews>
    <sheetView view="pageBreakPreview" zoomScale="85" zoomScaleNormal="70" zoomScaleSheetLayoutView="85" workbookViewId="0">
      <selection activeCell="D16" sqref="D16"/>
    </sheetView>
  </sheetViews>
  <sheetFormatPr defaultColWidth="9.140625" defaultRowHeight="15" x14ac:dyDescent="0.25"/>
  <cols>
    <col min="1" max="1" width="4.28515625" style="5" customWidth="1"/>
    <col min="2" max="2" width="2.7109375" style="5" customWidth="1"/>
    <col min="3" max="3" width="43.5703125" style="5" customWidth="1"/>
    <col min="4" max="4" width="52.28515625" style="5" customWidth="1"/>
    <col min="5" max="5" width="21.42578125" style="5" customWidth="1"/>
    <col min="6" max="6" width="26.140625" style="5" customWidth="1"/>
    <col min="7" max="10" width="7.7109375" style="5" customWidth="1"/>
    <col min="11" max="16384" width="9.140625" style="5"/>
  </cols>
  <sheetData>
    <row r="1" spans="1:18" ht="20.25" x14ac:dyDescent="0.25">
      <c r="A1" s="852" t="s">
        <v>806</v>
      </c>
      <c r="B1" s="852"/>
      <c r="C1" s="852"/>
      <c r="D1" s="852"/>
      <c r="E1" s="852"/>
      <c r="F1" s="852"/>
      <c r="G1" s="852"/>
      <c r="H1" s="852"/>
      <c r="I1" s="852"/>
      <c r="J1" s="852"/>
    </row>
    <row r="2" spans="1:18" x14ac:dyDescent="0.25">
      <c r="A2" s="1"/>
      <c r="B2" s="2"/>
      <c r="C2" s="3"/>
      <c r="D2" s="3"/>
      <c r="E2" s="3"/>
      <c r="F2" s="3"/>
      <c r="G2" s="3"/>
      <c r="H2" s="3"/>
      <c r="I2" s="3"/>
      <c r="J2" s="3"/>
    </row>
    <row r="3" spans="1:18" ht="15" customHeight="1" x14ac:dyDescent="0.3">
      <c r="A3" s="380"/>
      <c r="B3" s="855" t="s">
        <v>1206</v>
      </c>
      <c r="C3" s="856"/>
      <c r="D3" s="381"/>
      <c r="E3" s="817" t="s">
        <v>1156</v>
      </c>
      <c r="F3" s="817" t="s">
        <v>1157</v>
      </c>
      <c r="G3" s="843" t="s">
        <v>143</v>
      </c>
      <c r="H3" s="844"/>
      <c r="I3" s="843" t="s">
        <v>144</v>
      </c>
      <c r="J3" s="844"/>
    </row>
    <row r="4" spans="1:18" ht="15" customHeight="1" x14ac:dyDescent="0.3">
      <c r="A4" s="854" t="s">
        <v>5</v>
      </c>
      <c r="B4" s="857"/>
      <c r="C4" s="858"/>
      <c r="D4" s="382" t="s">
        <v>6</v>
      </c>
      <c r="E4" s="818"/>
      <c r="F4" s="818"/>
      <c r="G4" s="845"/>
      <c r="H4" s="846"/>
      <c r="I4" s="845"/>
      <c r="J4" s="846"/>
    </row>
    <row r="5" spans="1:18" ht="15" customHeight="1" x14ac:dyDescent="0.25">
      <c r="A5" s="854"/>
      <c r="B5" s="857"/>
      <c r="C5" s="858"/>
      <c r="D5" s="383" t="s">
        <v>7</v>
      </c>
      <c r="E5" s="818"/>
      <c r="F5" s="818"/>
      <c r="G5" s="845"/>
      <c r="H5" s="846"/>
      <c r="I5" s="845"/>
      <c r="J5" s="846"/>
    </row>
    <row r="6" spans="1:18" ht="15" customHeight="1" x14ac:dyDescent="0.3">
      <c r="A6" s="384"/>
      <c r="B6" s="857"/>
      <c r="C6" s="858"/>
      <c r="D6" s="385"/>
      <c r="E6" s="819"/>
      <c r="F6" s="819"/>
      <c r="G6" s="845"/>
      <c r="H6" s="846"/>
      <c r="I6" s="845"/>
      <c r="J6" s="846"/>
    </row>
    <row r="7" spans="1:18" ht="15" customHeight="1" x14ac:dyDescent="0.3">
      <c r="A7" s="386"/>
      <c r="B7" s="806"/>
      <c r="C7" s="807"/>
      <c r="D7" s="386"/>
      <c r="E7" s="386"/>
      <c r="F7" s="386"/>
      <c r="G7" s="386" t="s">
        <v>1</v>
      </c>
      <c r="H7" s="386" t="s">
        <v>2</v>
      </c>
      <c r="I7" s="387" t="s">
        <v>1</v>
      </c>
      <c r="J7" s="388" t="s">
        <v>2</v>
      </c>
    </row>
    <row r="8" spans="1:18" ht="15" customHeight="1" x14ac:dyDescent="0.25">
      <c r="A8" s="363" t="s">
        <v>927</v>
      </c>
      <c r="B8" s="364"/>
      <c r="C8" s="364"/>
      <c r="D8" s="364"/>
      <c r="E8" s="364"/>
      <c r="F8" s="364"/>
      <c r="G8" s="365"/>
      <c r="H8" s="365"/>
      <c r="I8" s="365"/>
      <c r="J8" s="366"/>
    </row>
    <row r="9" spans="1:18" ht="15" customHeight="1" x14ac:dyDescent="0.25">
      <c r="A9" s="308" t="s">
        <v>3</v>
      </c>
      <c r="B9" s="317"/>
      <c r="C9" s="317"/>
      <c r="D9" s="298"/>
      <c r="E9" s="298"/>
      <c r="F9" s="298"/>
      <c r="G9" s="308" t="s">
        <v>3</v>
      </c>
      <c r="H9" s="308" t="s">
        <v>3</v>
      </c>
      <c r="I9" s="308" t="s">
        <v>3</v>
      </c>
      <c r="J9" s="308" t="s">
        <v>3</v>
      </c>
      <c r="K9" s="5">
        <f>SUM(G9:J9)</f>
        <v>0</v>
      </c>
    </row>
    <row r="10" spans="1:18" ht="15" customHeight="1" x14ac:dyDescent="0.25">
      <c r="A10" s="316" t="s">
        <v>926</v>
      </c>
      <c r="B10" s="317"/>
      <c r="C10" s="317"/>
      <c r="D10" s="317"/>
      <c r="E10" s="317"/>
      <c r="F10" s="317"/>
      <c r="G10" s="308">
        <f>SUM(G9)</f>
        <v>0</v>
      </c>
      <c r="H10" s="308">
        <f>SUM(H9)</f>
        <v>0</v>
      </c>
      <c r="I10" s="308">
        <f>SUM(I9)</f>
        <v>0</v>
      </c>
      <c r="J10" s="308">
        <f>SUM(J9)</f>
        <v>0</v>
      </c>
    </row>
    <row r="11" spans="1:18" s="11" customFormat="1" ht="14.1" customHeight="1" x14ac:dyDescent="0.25">
      <c r="A11" s="344" t="s">
        <v>935</v>
      </c>
      <c r="B11" s="352"/>
      <c r="C11" s="352"/>
      <c r="D11" s="352"/>
      <c r="E11" s="633"/>
      <c r="F11" s="633"/>
      <c r="G11" s="779">
        <f>SUM(A9)</f>
        <v>0</v>
      </c>
      <c r="H11" s="780"/>
      <c r="I11" s="780"/>
      <c r="J11" s="781"/>
    </row>
    <row r="12" spans="1:18" ht="15" customHeight="1" x14ac:dyDescent="0.25">
      <c r="A12" s="363" t="s">
        <v>928</v>
      </c>
      <c r="B12" s="364"/>
      <c r="C12" s="364"/>
      <c r="D12" s="364"/>
      <c r="E12" s="364"/>
      <c r="F12" s="364"/>
      <c r="G12" s="365"/>
      <c r="H12" s="365"/>
      <c r="I12" s="365"/>
      <c r="J12" s="366"/>
    </row>
    <row r="13" spans="1:18" ht="15" customHeight="1" x14ac:dyDescent="0.3">
      <c r="A13" s="258" t="s">
        <v>3</v>
      </c>
      <c r="B13" s="250"/>
      <c r="C13" s="257"/>
      <c r="D13" s="251"/>
      <c r="E13" s="251"/>
      <c r="F13" s="251"/>
      <c r="G13" s="258" t="s">
        <v>3</v>
      </c>
      <c r="H13" s="259" t="s">
        <v>3</v>
      </c>
      <c r="I13" s="260" t="s">
        <v>3</v>
      </c>
      <c r="J13" s="259" t="s">
        <v>3</v>
      </c>
      <c r="K13" s="12">
        <f>SUM(G13:J13)</f>
        <v>0</v>
      </c>
      <c r="L13" s="12"/>
      <c r="M13" s="12"/>
      <c r="N13" s="12"/>
      <c r="O13" s="12"/>
      <c r="P13" s="12"/>
      <c r="Q13" s="12"/>
      <c r="R13" s="12"/>
    </row>
    <row r="14" spans="1:18" s="11" customFormat="1" ht="15" customHeight="1" x14ac:dyDescent="0.3">
      <c r="A14" s="790" t="s">
        <v>926</v>
      </c>
      <c r="B14" s="791"/>
      <c r="C14" s="791"/>
      <c r="D14" s="792"/>
      <c r="E14" s="637"/>
      <c r="F14" s="637"/>
      <c r="G14" s="292">
        <f>SUM(G13:G13)</f>
        <v>0</v>
      </c>
      <c r="H14" s="280">
        <f>SUM(H13:H13)</f>
        <v>0</v>
      </c>
      <c r="I14" s="315">
        <f>SUM(I13:I13)</f>
        <v>0</v>
      </c>
      <c r="J14" s="315">
        <f>SUM(J13:J13)</f>
        <v>0</v>
      </c>
    </row>
    <row r="15" spans="1:18" s="11" customFormat="1" ht="14.1" customHeight="1" x14ac:dyDescent="0.25">
      <c r="A15" s="344" t="s">
        <v>935</v>
      </c>
      <c r="B15" s="352"/>
      <c r="C15" s="352"/>
      <c r="D15" s="352"/>
      <c r="E15" s="633"/>
      <c r="F15" s="633"/>
      <c r="G15" s="779">
        <f>SUM(A13)</f>
        <v>0</v>
      </c>
      <c r="H15" s="780"/>
      <c r="I15" s="780"/>
      <c r="J15" s="781"/>
    </row>
    <row r="16" spans="1:18" s="11" customFormat="1" ht="15" customHeight="1" x14ac:dyDescent="0.25">
      <c r="A16" s="363" t="s">
        <v>929</v>
      </c>
      <c r="B16" s="364"/>
      <c r="C16" s="364"/>
      <c r="D16" s="364"/>
      <c r="E16" s="364"/>
      <c r="F16" s="364"/>
      <c r="G16" s="365"/>
      <c r="H16" s="365"/>
      <c r="I16" s="365"/>
      <c r="J16" s="366"/>
    </row>
    <row r="17" spans="1:11" s="11" customFormat="1" ht="15" customHeight="1" x14ac:dyDescent="0.25">
      <c r="A17" s="130" t="s">
        <v>3</v>
      </c>
      <c r="B17" s="218"/>
      <c r="C17" s="133"/>
      <c r="D17" s="124"/>
      <c r="E17" s="124"/>
      <c r="F17" s="124"/>
      <c r="G17" s="129" t="s">
        <v>3</v>
      </c>
      <c r="H17" s="226" t="s">
        <v>3</v>
      </c>
      <c r="I17" s="226" t="s">
        <v>3</v>
      </c>
      <c r="J17" s="226" t="s">
        <v>3</v>
      </c>
      <c r="K17" s="543">
        <f>SUM(G17:J17)</f>
        <v>0</v>
      </c>
    </row>
    <row r="18" spans="1:11" s="11" customFormat="1" ht="15" customHeight="1" x14ac:dyDescent="0.3">
      <c r="A18" s="790" t="s">
        <v>926</v>
      </c>
      <c r="B18" s="791"/>
      <c r="C18" s="791"/>
      <c r="D18" s="792"/>
      <c r="E18" s="637"/>
      <c r="F18" s="637"/>
      <c r="G18" s="292">
        <f>SUM(G16:G17)</f>
        <v>0</v>
      </c>
      <c r="H18" s="280">
        <f>SUM(H16:H17)</f>
        <v>0</v>
      </c>
      <c r="I18" s="315">
        <f>SUM(I16:I17)</f>
        <v>0</v>
      </c>
      <c r="J18" s="315">
        <f>SUM(J16:J17)</f>
        <v>0</v>
      </c>
    </row>
    <row r="19" spans="1:11" s="11" customFormat="1" ht="14.1" customHeight="1" x14ac:dyDescent="0.25">
      <c r="A19" s="344" t="s">
        <v>935</v>
      </c>
      <c r="B19" s="352"/>
      <c r="C19" s="352"/>
      <c r="D19" s="352"/>
      <c r="E19" s="633"/>
      <c r="F19" s="633"/>
      <c r="G19" s="779">
        <f>SUM(A17)</f>
        <v>0</v>
      </c>
      <c r="H19" s="780"/>
      <c r="I19" s="780"/>
      <c r="J19" s="781"/>
    </row>
    <row r="20" spans="1:11" s="11" customFormat="1" ht="15" customHeight="1" x14ac:dyDescent="0.25">
      <c r="A20" s="851" t="s">
        <v>930</v>
      </c>
      <c r="B20" s="851"/>
      <c r="C20" s="851"/>
      <c r="D20" s="851"/>
      <c r="E20" s="851"/>
      <c r="F20" s="851"/>
      <c r="G20" s="851"/>
      <c r="H20" s="851"/>
      <c r="I20" s="851"/>
      <c r="J20" s="851"/>
    </row>
    <row r="21" spans="1:11" s="11" customFormat="1" ht="15" customHeight="1" x14ac:dyDescent="0.3">
      <c r="A21" s="130" t="s">
        <v>3</v>
      </c>
      <c r="B21" s="103"/>
      <c r="C21" s="33"/>
      <c r="D21" s="34"/>
      <c r="E21" s="34"/>
      <c r="F21" s="34"/>
      <c r="G21" s="35" t="s">
        <v>3</v>
      </c>
      <c r="H21" s="38" t="s">
        <v>3</v>
      </c>
      <c r="I21" s="40" t="s">
        <v>3</v>
      </c>
      <c r="J21" s="40" t="s">
        <v>3</v>
      </c>
      <c r="K21" s="543">
        <f>SUM(G21:J21)</f>
        <v>0</v>
      </c>
    </row>
    <row r="22" spans="1:11" s="11" customFormat="1" ht="15" customHeight="1" x14ac:dyDescent="0.3">
      <c r="A22" s="790" t="s">
        <v>926</v>
      </c>
      <c r="B22" s="791"/>
      <c r="C22" s="791"/>
      <c r="D22" s="792"/>
      <c r="E22" s="637"/>
      <c r="F22" s="637"/>
      <c r="G22" s="292">
        <f t="shared" ref="G22:J22" si="0">SUM(G21)</f>
        <v>0</v>
      </c>
      <c r="H22" s="280">
        <f t="shared" si="0"/>
        <v>0</v>
      </c>
      <c r="I22" s="315">
        <f t="shared" si="0"/>
        <v>0</v>
      </c>
      <c r="J22" s="315">
        <f t="shared" si="0"/>
        <v>0</v>
      </c>
    </row>
    <row r="23" spans="1:11" s="11" customFormat="1" ht="14.1" customHeight="1" x14ac:dyDescent="0.25">
      <c r="A23" s="344" t="s">
        <v>935</v>
      </c>
      <c r="B23" s="352"/>
      <c r="C23" s="352"/>
      <c r="D23" s="352"/>
      <c r="E23" s="633"/>
      <c r="F23" s="633"/>
      <c r="G23" s="779">
        <f>SUM(A21)</f>
        <v>0</v>
      </c>
      <c r="H23" s="780"/>
      <c r="I23" s="780"/>
      <c r="J23" s="781"/>
    </row>
    <row r="24" spans="1:11" s="11" customFormat="1" ht="15" customHeight="1" x14ac:dyDescent="0.25">
      <c r="A24" s="851" t="s">
        <v>931</v>
      </c>
      <c r="B24" s="851"/>
      <c r="C24" s="851"/>
      <c r="D24" s="851"/>
      <c r="E24" s="851"/>
      <c r="F24" s="851"/>
      <c r="G24" s="851"/>
      <c r="H24" s="851"/>
      <c r="I24" s="851"/>
      <c r="J24" s="851"/>
    </row>
    <row r="25" spans="1:11" s="11" customFormat="1" ht="15" customHeight="1" x14ac:dyDescent="0.3">
      <c r="A25" s="130" t="s">
        <v>3</v>
      </c>
      <c r="B25" s="218"/>
      <c r="C25" s="220"/>
      <c r="D25" s="124"/>
      <c r="E25" s="124"/>
      <c r="F25" s="124"/>
      <c r="G25" s="125" t="s">
        <v>3</v>
      </c>
      <c r="H25" s="126" t="s">
        <v>3</v>
      </c>
      <c r="I25" s="126" t="s">
        <v>3</v>
      </c>
      <c r="J25" s="126" t="s">
        <v>3</v>
      </c>
      <c r="K25" s="543">
        <f>SUM(G25:J25)</f>
        <v>0</v>
      </c>
    </row>
    <row r="26" spans="1:11" s="11" customFormat="1" ht="15" customHeight="1" x14ac:dyDescent="0.3">
      <c r="A26" s="790" t="s">
        <v>926</v>
      </c>
      <c r="B26" s="791"/>
      <c r="C26" s="791"/>
      <c r="D26" s="792"/>
      <c r="E26" s="637"/>
      <c r="F26" s="637"/>
      <c r="G26" s="292">
        <f>SUM(G25)</f>
        <v>0</v>
      </c>
      <c r="H26" s="280">
        <f>SUM(H25)</f>
        <v>0</v>
      </c>
      <c r="I26" s="319">
        <f>SUM(I25)</f>
        <v>0</v>
      </c>
      <c r="J26" s="319">
        <f>SUM(J25)</f>
        <v>0</v>
      </c>
    </row>
    <row r="27" spans="1:11" s="11" customFormat="1" ht="14.1" customHeight="1" x14ac:dyDescent="0.25">
      <c r="A27" s="344" t="s">
        <v>935</v>
      </c>
      <c r="B27" s="352"/>
      <c r="C27" s="352"/>
      <c r="D27" s="352"/>
      <c r="E27" s="633"/>
      <c r="F27" s="633"/>
      <c r="G27" s="779">
        <f>SUM(A25)</f>
        <v>0</v>
      </c>
      <c r="H27" s="780"/>
      <c r="I27" s="780"/>
      <c r="J27" s="781"/>
    </row>
    <row r="28" spans="1:11" s="11" customFormat="1" ht="15" customHeight="1" x14ac:dyDescent="0.25">
      <c r="A28" s="851" t="s">
        <v>932</v>
      </c>
      <c r="B28" s="851"/>
      <c r="C28" s="851"/>
      <c r="D28" s="851"/>
      <c r="E28" s="851"/>
      <c r="F28" s="851"/>
      <c r="G28" s="851"/>
      <c r="H28" s="851"/>
      <c r="I28" s="851"/>
      <c r="J28" s="851"/>
    </row>
    <row r="29" spans="1:11" s="12" customFormat="1" ht="15" customHeight="1" x14ac:dyDescent="0.3">
      <c r="A29" s="130" t="s">
        <v>3</v>
      </c>
      <c r="B29" s="321"/>
      <c r="C29" s="322"/>
      <c r="D29" s="124"/>
      <c r="E29" s="124"/>
      <c r="F29" s="124"/>
      <c r="G29" s="125" t="s">
        <v>3</v>
      </c>
      <c r="H29" s="126" t="s">
        <v>3</v>
      </c>
      <c r="I29" s="128" t="s">
        <v>3</v>
      </c>
      <c r="J29" s="128" t="s">
        <v>3</v>
      </c>
      <c r="K29" s="545">
        <f>SUM(G29:J29)</f>
        <v>0</v>
      </c>
    </row>
    <row r="30" spans="1:11" s="11" customFormat="1" ht="15" customHeight="1" x14ac:dyDescent="0.3">
      <c r="A30" s="790" t="s">
        <v>926</v>
      </c>
      <c r="B30" s="791"/>
      <c r="C30" s="791"/>
      <c r="D30" s="792"/>
      <c r="E30" s="637"/>
      <c r="F30" s="637"/>
      <c r="G30" s="292">
        <f t="shared" ref="G30:J30" si="1">SUM(G26)</f>
        <v>0</v>
      </c>
      <c r="H30" s="280">
        <f t="shared" si="1"/>
        <v>0</v>
      </c>
      <c r="I30" s="315">
        <f t="shared" si="1"/>
        <v>0</v>
      </c>
      <c r="J30" s="315">
        <f t="shared" si="1"/>
        <v>0</v>
      </c>
    </row>
    <row r="31" spans="1:11" s="11" customFormat="1" ht="14.1" customHeight="1" x14ac:dyDescent="0.25">
      <c r="A31" s="344" t="s">
        <v>935</v>
      </c>
      <c r="B31" s="352"/>
      <c r="C31" s="352"/>
      <c r="D31" s="352"/>
      <c r="E31" s="633"/>
      <c r="F31" s="633"/>
      <c r="G31" s="779">
        <f>SUM(A29)</f>
        <v>0</v>
      </c>
      <c r="H31" s="780"/>
      <c r="I31" s="780"/>
      <c r="J31" s="781"/>
    </row>
    <row r="32" spans="1:11" s="11" customFormat="1" ht="15" customHeight="1" x14ac:dyDescent="0.25">
      <c r="A32" s="851" t="s">
        <v>933</v>
      </c>
      <c r="B32" s="851"/>
      <c r="C32" s="851"/>
      <c r="D32" s="851"/>
      <c r="E32" s="851"/>
      <c r="F32" s="851"/>
      <c r="G32" s="851"/>
      <c r="H32" s="851"/>
      <c r="I32" s="851"/>
      <c r="J32" s="851"/>
    </row>
    <row r="33" spans="1:11" s="11" customFormat="1" ht="15" customHeight="1" x14ac:dyDescent="0.25">
      <c r="A33" s="308" t="s">
        <v>3</v>
      </c>
      <c r="B33" s="297"/>
      <c r="C33" s="297"/>
      <c r="D33" s="298"/>
      <c r="E33" s="298"/>
      <c r="F33" s="298"/>
      <c r="G33" s="308" t="s">
        <v>3</v>
      </c>
      <c r="H33" s="308" t="s">
        <v>3</v>
      </c>
      <c r="I33" s="308" t="s">
        <v>3</v>
      </c>
      <c r="J33" s="308" t="s">
        <v>3</v>
      </c>
      <c r="K33" s="11">
        <f>SUM(G33:J33)</f>
        <v>0</v>
      </c>
    </row>
    <row r="34" spans="1:11" s="11" customFormat="1" ht="15" customHeight="1" x14ac:dyDescent="0.3">
      <c r="A34" s="790" t="s">
        <v>926</v>
      </c>
      <c r="B34" s="791"/>
      <c r="C34" s="791"/>
      <c r="D34" s="792"/>
      <c r="E34" s="637"/>
      <c r="F34" s="637"/>
      <c r="G34" s="292">
        <f>SUM(G33)</f>
        <v>0</v>
      </c>
      <c r="H34" s="280">
        <f>SUM(H33)</f>
        <v>0</v>
      </c>
      <c r="I34" s="315">
        <f>SUM(I33)</f>
        <v>0</v>
      </c>
      <c r="J34" s="315">
        <f>SUM(J33)</f>
        <v>0</v>
      </c>
    </row>
    <row r="35" spans="1:11" s="11" customFormat="1" ht="14.1" customHeight="1" x14ac:dyDescent="0.25">
      <c r="A35" s="344" t="s">
        <v>935</v>
      </c>
      <c r="B35" s="352"/>
      <c r="C35" s="352"/>
      <c r="D35" s="352"/>
      <c r="E35" s="633"/>
      <c r="F35" s="633"/>
      <c r="G35" s="779">
        <f>SUM(A33)</f>
        <v>0</v>
      </c>
      <c r="H35" s="780"/>
      <c r="I35" s="780"/>
      <c r="J35" s="781"/>
    </row>
    <row r="36" spans="1:11" s="11" customFormat="1" ht="15" customHeight="1" x14ac:dyDescent="0.25">
      <c r="A36" s="851" t="s">
        <v>1137</v>
      </c>
      <c r="B36" s="851"/>
      <c r="C36" s="851"/>
      <c r="D36" s="851"/>
      <c r="E36" s="851"/>
      <c r="F36" s="851"/>
      <c r="G36" s="851"/>
      <c r="H36" s="851"/>
      <c r="I36" s="851"/>
      <c r="J36" s="851"/>
    </row>
    <row r="37" spans="1:11" s="11" customFormat="1" ht="15" customHeight="1" x14ac:dyDescent="0.3">
      <c r="A37" s="31"/>
      <c r="B37" s="84"/>
      <c r="C37" s="517"/>
      <c r="D37" s="485"/>
      <c r="E37" s="485"/>
      <c r="F37" s="485"/>
      <c r="G37" s="87" t="s">
        <v>3</v>
      </c>
      <c r="H37" s="88" t="s">
        <v>3</v>
      </c>
      <c r="I37" s="89" t="s">
        <v>3</v>
      </c>
      <c r="J37" s="89" t="s">
        <v>3</v>
      </c>
      <c r="K37" s="543">
        <f t="shared" ref="K37" si="2">SUM(G37:J37)</f>
        <v>0</v>
      </c>
    </row>
    <row r="38" spans="1:11" s="11" customFormat="1" ht="15" customHeight="1" x14ac:dyDescent="0.3">
      <c r="A38" s="790" t="s">
        <v>926</v>
      </c>
      <c r="B38" s="791"/>
      <c r="C38" s="791"/>
      <c r="D38" s="792"/>
      <c r="E38" s="637"/>
      <c r="F38" s="637"/>
      <c r="G38" s="292">
        <f>SUM(G37:G37)</f>
        <v>0</v>
      </c>
      <c r="H38" s="280">
        <f>SUM(H37:H37)</f>
        <v>0</v>
      </c>
      <c r="I38" s="315">
        <f>SUM(I37:I37)</f>
        <v>0</v>
      </c>
      <c r="J38" s="315">
        <f>SUM(J37:J37)</f>
        <v>0</v>
      </c>
    </row>
    <row r="39" spans="1:11" s="11" customFormat="1" ht="14.1" customHeight="1" x14ac:dyDescent="0.25">
      <c r="A39" s="344" t="s">
        <v>935</v>
      </c>
      <c r="B39" s="352"/>
      <c r="C39" s="352"/>
      <c r="D39" s="352"/>
      <c r="E39" s="633"/>
      <c r="F39" s="633"/>
      <c r="G39" s="779">
        <f>SUM(A37)</f>
        <v>0</v>
      </c>
      <c r="H39" s="780"/>
      <c r="I39" s="780"/>
      <c r="J39" s="781"/>
    </row>
    <row r="40" spans="1:11" ht="18" customHeight="1" x14ac:dyDescent="0.25">
      <c r="A40" s="374" t="s">
        <v>937</v>
      </c>
      <c r="B40" s="375"/>
      <c r="C40" s="375"/>
      <c r="D40" s="376"/>
      <c r="E40" s="376"/>
      <c r="F40" s="376"/>
      <c r="G40" s="377">
        <f>SUM(G10,G14,G18,G22,G26,G30,G34,G38)</f>
        <v>0</v>
      </c>
      <c r="H40" s="377">
        <f>SUM(H10,H14,H18,H22,H26,H30,H34,H38)</f>
        <v>0</v>
      </c>
      <c r="I40" s="378">
        <f>SUM(I10,I14,I18,I22,I26,I30,I34,I38)</f>
        <v>0</v>
      </c>
      <c r="J40" s="377">
        <f>SUM(J10,J14,J18,J22,J26,J30,J34,J38)</f>
        <v>0</v>
      </c>
    </row>
    <row r="41" spans="1:11" s="11" customFormat="1" ht="14.1" customHeight="1" x14ac:dyDescent="0.25">
      <c r="A41" s="363" t="s">
        <v>936</v>
      </c>
      <c r="B41" s="379"/>
      <c r="C41" s="379"/>
      <c r="D41" s="379"/>
      <c r="E41" s="638"/>
      <c r="F41" s="638"/>
      <c r="G41" s="782">
        <f>SUM(G11,G15,G19,G23,G27,G31,G35,G39)</f>
        <v>0</v>
      </c>
      <c r="H41" s="783"/>
      <c r="I41" s="783"/>
      <c r="J41" s="784"/>
    </row>
  </sheetData>
  <sortState ref="C37:H43">
    <sortCondition ref="C37"/>
  </sortState>
  <customSheetViews>
    <customSheetView guid="{B2785F94-002E-4A39-B1EF-780055BD09FA}" showPageBreaks="1" printArea="1" hiddenColumns="1">
      <selection activeCell="K20" sqref="K20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1"/>
    </customSheetView>
    <customSheetView guid="{53F3DFFE-EB8C-4D39-98E9-455D6F7EBB30}" showPageBreaks="1" printArea="1" hiddenColumns="1">
      <selection activeCell="K20" sqref="K20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A302746B-BA98-48BE-9C62-CB1B6E938D4D}" showPageBreaks="1" printArea="1" hiddenColumns="1">
      <selection activeCell="J18" sqref="J18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3"/>
    </customSheetView>
  </customSheetViews>
  <mergeCells count="29">
    <mergeCell ref="G39:J39"/>
    <mergeCell ref="G41:J41"/>
    <mergeCell ref="G11:J11"/>
    <mergeCell ref="G15:J15"/>
    <mergeCell ref="G19:J19"/>
    <mergeCell ref="G23:J23"/>
    <mergeCell ref="G27:J27"/>
    <mergeCell ref="A26:D26"/>
    <mergeCell ref="A38:D38"/>
    <mergeCell ref="A28:J28"/>
    <mergeCell ref="A30:D30"/>
    <mergeCell ref="A32:J32"/>
    <mergeCell ref="A34:D34"/>
    <mergeCell ref="A36:J36"/>
    <mergeCell ref="G31:J31"/>
    <mergeCell ref="G35:J35"/>
    <mergeCell ref="A14:D14"/>
    <mergeCell ref="A18:D18"/>
    <mergeCell ref="A20:J20"/>
    <mergeCell ref="A22:D22"/>
    <mergeCell ref="A24:J24"/>
    <mergeCell ref="A1:J1"/>
    <mergeCell ref="B3:C6"/>
    <mergeCell ref="G3:H6"/>
    <mergeCell ref="I3:J6"/>
    <mergeCell ref="B7:C7"/>
    <mergeCell ref="A4:A5"/>
    <mergeCell ref="E3:E6"/>
    <mergeCell ref="F3:F6"/>
  </mergeCells>
  <pageMargins left="0.70866141732283472" right="0.39" top="0.74803149606299213" bottom="0.74803149606299213" header="0.31496062992125984" footer="0.31496062992125984"/>
  <pageSetup paperSize="9" scale="71" orientation="landscape" horizontalDpi="4294967293" verticalDpi="200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8"/>
  </sheetPr>
  <dimension ref="A1:K50"/>
  <sheetViews>
    <sheetView view="pageBreakPreview" topLeftCell="A22" zoomScale="85" zoomScaleNormal="70" zoomScaleSheetLayoutView="85" workbookViewId="0">
      <selection activeCell="D31" sqref="D31"/>
    </sheetView>
  </sheetViews>
  <sheetFormatPr defaultColWidth="9.140625" defaultRowHeight="15" x14ac:dyDescent="0.25"/>
  <cols>
    <col min="1" max="1" width="4.85546875" style="4" customWidth="1"/>
    <col min="2" max="2" width="3.7109375" style="4" customWidth="1"/>
    <col min="3" max="3" width="40.42578125" style="4" customWidth="1"/>
    <col min="4" max="4" width="69.7109375" style="4" customWidth="1"/>
    <col min="5" max="5" width="22.28515625" style="5" customWidth="1"/>
    <col min="6" max="6" width="27.140625" style="5" customWidth="1"/>
    <col min="7" max="10" width="7.7109375" style="4" customWidth="1"/>
    <col min="11" max="16384" width="9.140625" style="4"/>
  </cols>
  <sheetData>
    <row r="1" spans="1:11" ht="20.25" x14ac:dyDescent="0.25">
      <c r="A1" s="852" t="s">
        <v>807</v>
      </c>
      <c r="B1" s="852"/>
      <c r="C1" s="852"/>
      <c r="D1" s="852"/>
      <c r="E1" s="852"/>
      <c r="F1" s="852"/>
      <c r="G1" s="852"/>
      <c r="H1" s="852"/>
      <c r="I1" s="852"/>
      <c r="J1" s="852"/>
    </row>
    <row r="2" spans="1:11" s="5" customFormat="1" ht="20.25" x14ac:dyDescent="0.25">
      <c r="A2" s="13"/>
      <c r="B2" s="13"/>
      <c r="C2" s="13"/>
      <c r="D2" s="13"/>
      <c r="E2" s="641"/>
      <c r="F2" s="641"/>
      <c r="G2" s="13"/>
      <c r="H2" s="13"/>
      <c r="I2" s="13"/>
      <c r="J2" s="13"/>
    </row>
    <row r="3" spans="1:11" ht="16.5" customHeight="1" x14ac:dyDescent="0.3">
      <c r="A3" s="864" t="s">
        <v>5</v>
      </c>
      <c r="B3" s="860" t="s">
        <v>1206</v>
      </c>
      <c r="C3" s="861"/>
      <c r="D3" s="381"/>
      <c r="E3" s="817" t="s">
        <v>1156</v>
      </c>
      <c r="F3" s="817" t="s">
        <v>1157</v>
      </c>
      <c r="G3" s="843" t="s">
        <v>143</v>
      </c>
      <c r="H3" s="844"/>
      <c r="I3" s="843" t="s">
        <v>144</v>
      </c>
      <c r="J3" s="844"/>
    </row>
    <row r="4" spans="1:11" ht="16.5" x14ac:dyDescent="0.3">
      <c r="A4" s="854"/>
      <c r="B4" s="862"/>
      <c r="C4" s="863"/>
      <c r="D4" s="382" t="s">
        <v>9</v>
      </c>
      <c r="E4" s="818"/>
      <c r="F4" s="818"/>
      <c r="G4" s="845"/>
      <c r="H4" s="846"/>
      <c r="I4" s="845"/>
      <c r="J4" s="846"/>
    </row>
    <row r="5" spans="1:11" ht="16.5" x14ac:dyDescent="0.25">
      <c r="A5" s="854"/>
      <c r="B5" s="862"/>
      <c r="C5" s="863"/>
      <c r="D5" s="383" t="s">
        <v>7</v>
      </c>
      <c r="E5" s="818"/>
      <c r="F5" s="818"/>
      <c r="G5" s="845"/>
      <c r="H5" s="846"/>
      <c r="I5" s="845"/>
      <c r="J5" s="846"/>
    </row>
    <row r="6" spans="1:11" ht="16.5" x14ac:dyDescent="0.25">
      <c r="A6" s="854"/>
      <c r="B6" s="862"/>
      <c r="C6" s="863"/>
      <c r="D6" s="385"/>
      <c r="E6" s="819"/>
      <c r="F6" s="819"/>
      <c r="G6" s="845"/>
      <c r="H6" s="846"/>
      <c r="I6" s="845"/>
      <c r="J6" s="846"/>
    </row>
    <row r="7" spans="1:11" ht="16.5" x14ac:dyDescent="0.3">
      <c r="A7" s="386"/>
      <c r="B7" s="806"/>
      <c r="C7" s="807"/>
      <c r="D7" s="386"/>
      <c r="E7" s="386"/>
      <c r="F7" s="386"/>
      <c r="G7" s="386" t="s">
        <v>1</v>
      </c>
      <c r="H7" s="386" t="s">
        <v>2</v>
      </c>
      <c r="I7" s="387" t="s">
        <v>1</v>
      </c>
      <c r="J7" s="388" t="s">
        <v>2</v>
      </c>
    </row>
    <row r="8" spans="1:11" s="5" customFormat="1" ht="15" customHeight="1" x14ac:dyDescent="0.25">
      <c r="A8" s="363" t="s">
        <v>927</v>
      </c>
      <c r="B8" s="364"/>
      <c r="C8" s="364"/>
      <c r="D8" s="364"/>
      <c r="E8" s="364"/>
      <c r="F8" s="364"/>
      <c r="G8" s="365"/>
      <c r="H8" s="365"/>
      <c r="I8" s="365"/>
      <c r="J8" s="366"/>
    </row>
    <row r="9" spans="1:11" s="11" customFormat="1" ht="16.5" x14ac:dyDescent="0.25">
      <c r="A9" s="31">
        <v>1</v>
      </c>
      <c r="B9" s="32" t="s">
        <v>140</v>
      </c>
      <c r="C9" s="33" t="s">
        <v>578</v>
      </c>
      <c r="D9" s="142" t="s">
        <v>748</v>
      </c>
      <c r="E9" s="142"/>
      <c r="F9" s="142"/>
      <c r="G9" s="35">
        <v>830</v>
      </c>
      <c r="H9" s="63">
        <v>700</v>
      </c>
      <c r="I9" s="170" t="s">
        <v>3</v>
      </c>
      <c r="J9" s="67" t="s">
        <v>3</v>
      </c>
      <c r="K9" s="543">
        <f>SUM(G9:J9)</f>
        <v>1530</v>
      </c>
    </row>
    <row r="10" spans="1:11" s="5" customFormat="1" ht="15" customHeight="1" x14ac:dyDescent="0.25">
      <c r="A10" s="324" t="s">
        <v>926</v>
      </c>
      <c r="B10" s="317"/>
      <c r="C10" s="317"/>
      <c r="D10" s="317"/>
      <c r="E10" s="317"/>
      <c r="F10" s="317"/>
      <c r="G10" s="308">
        <f>SUM(G9)</f>
        <v>830</v>
      </c>
      <c r="H10" s="308">
        <f>SUM(H9)</f>
        <v>700</v>
      </c>
      <c r="I10" s="308">
        <f>SUM(I9)</f>
        <v>0</v>
      </c>
      <c r="J10" s="308">
        <f>SUM(J9)</f>
        <v>0</v>
      </c>
    </row>
    <row r="11" spans="1:11" s="11" customFormat="1" ht="14.1" customHeight="1" x14ac:dyDescent="0.25">
      <c r="A11" s="344" t="s">
        <v>935</v>
      </c>
      <c r="B11" s="352"/>
      <c r="C11" s="352"/>
      <c r="D11" s="352"/>
      <c r="E11" s="633"/>
      <c r="F11" s="633"/>
      <c r="G11" s="779">
        <f>SUM(A9)</f>
        <v>1</v>
      </c>
      <c r="H11" s="780"/>
      <c r="I11" s="780"/>
      <c r="J11" s="781"/>
    </row>
    <row r="12" spans="1:11" s="5" customFormat="1" ht="15" customHeight="1" x14ac:dyDescent="0.25">
      <c r="A12" s="363" t="s">
        <v>928</v>
      </c>
      <c r="B12" s="364"/>
      <c r="C12" s="364"/>
      <c r="D12" s="364"/>
      <c r="E12" s="364"/>
      <c r="F12" s="364"/>
      <c r="G12" s="365"/>
      <c r="H12" s="365"/>
      <c r="I12" s="365"/>
      <c r="J12" s="366"/>
    </row>
    <row r="13" spans="1:11" s="5" customFormat="1" ht="15" customHeight="1" x14ac:dyDescent="0.25">
      <c r="A13" s="296"/>
      <c r="B13" s="330"/>
      <c r="C13" s="331"/>
      <c r="D13" s="290"/>
      <c r="E13" s="290"/>
      <c r="F13" s="290"/>
      <c r="G13" s="308" t="s">
        <v>3</v>
      </c>
      <c r="H13" s="308" t="s">
        <v>3</v>
      </c>
      <c r="I13" s="308" t="s">
        <v>3</v>
      </c>
      <c r="J13" s="308" t="s">
        <v>3</v>
      </c>
      <c r="K13" s="5">
        <f>SUM(G13:J13)</f>
        <v>0</v>
      </c>
    </row>
    <row r="14" spans="1:11" s="11" customFormat="1" ht="15" customHeight="1" x14ac:dyDescent="0.3">
      <c r="A14" s="790" t="s">
        <v>926</v>
      </c>
      <c r="B14" s="791"/>
      <c r="C14" s="791"/>
      <c r="D14" s="792"/>
      <c r="E14" s="637"/>
      <c r="F14" s="637"/>
      <c r="G14" s="292">
        <f>SUM(G13)</f>
        <v>0</v>
      </c>
      <c r="H14" s="280">
        <f>SUM(H13)</f>
        <v>0</v>
      </c>
      <c r="I14" s="315">
        <f>SUM(I13)</f>
        <v>0</v>
      </c>
      <c r="J14" s="315">
        <f>SUM(J13)</f>
        <v>0</v>
      </c>
    </row>
    <row r="15" spans="1:11" s="11" customFormat="1" ht="14.1" customHeight="1" x14ac:dyDescent="0.25">
      <c r="A15" s="344" t="s">
        <v>935</v>
      </c>
      <c r="B15" s="352"/>
      <c r="C15" s="352"/>
      <c r="D15" s="352"/>
      <c r="E15" s="633"/>
      <c r="F15" s="633"/>
      <c r="G15" s="779">
        <f>SUM(A13)</f>
        <v>0</v>
      </c>
      <c r="H15" s="780"/>
      <c r="I15" s="780"/>
      <c r="J15" s="781"/>
    </row>
    <row r="16" spans="1:11" s="11" customFormat="1" ht="15" customHeight="1" x14ac:dyDescent="0.25">
      <c r="A16" s="363" t="s">
        <v>929</v>
      </c>
      <c r="B16" s="364"/>
      <c r="C16" s="364"/>
      <c r="D16" s="364"/>
      <c r="E16" s="364"/>
      <c r="F16" s="364"/>
      <c r="G16" s="365"/>
      <c r="H16" s="365"/>
      <c r="I16" s="365"/>
      <c r="J16" s="366"/>
    </row>
    <row r="17" spans="1:11" s="11" customFormat="1" ht="16.5" x14ac:dyDescent="0.3">
      <c r="A17" s="31">
        <v>1</v>
      </c>
      <c r="B17" s="138" t="s">
        <v>140</v>
      </c>
      <c r="C17" s="139" t="s">
        <v>577</v>
      </c>
      <c r="D17" s="329" t="s">
        <v>748</v>
      </c>
      <c r="E17" s="329"/>
      <c r="F17" s="329"/>
      <c r="G17" s="52">
        <v>23</v>
      </c>
      <c r="H17" s="59">
        <v>7</v>
      </c>
      <c r="I17" s="119" t="s">
        <v>3</v>
      </c>
      <c r="J17" s="119" t="s">
        <v>3</v>
      </c>
      <c r="K17" s="543">
        <f>SUM(G17:J17)</f>
        <v>30</v>
      </c>
    </row>
    <row r="18" spans="1:11" s="11" customFormat="1" ht="15" customHeight="1" x14ac:dyDescent="0.3">
      <c r="A18" s="790" t="s">
        <v>926</v>
      </c>
      <c r="B18" s="791"/>
      <c r="C18" s="791"/>
      <c r="D18" s="792"/>
      <c r="E18" s="637"/>
      <c r="F18" s="637"/>
      <c r="G18" s="292">
        <f>SUM(G17)</f>
        <v>23</v>
      </c>
      <c r="H18" s="280">
        <f>SUM(H17)</f>
        <v>7</v>
      </c>
      <c r="I18" s="315">
        <f>SUM(I17)</f>
        <v>0</v>
      </c>
      <c r="J18" s="315">
        <f>SUM(J17)</f>
        <v>0</v>
      </c>
    </row>
    <row r="19" spans="1:11" s="11" customFormat="1" ht="14.1" customHeight="1" x14ac:dyDescent="0.25">
      <c r="A19" s="344" t="s">
        <v>935</v>
      </c>
      <c r="B19" s="352"/>
      <c r="C19" s="352"/>
      <c r="D19" s="352"/>
      <c r="E19" s="633"/>
      <c r="F19" s="633"/>
      <c r="G19" s="779">
        <f>SUM(A17)</f>
        <v>1</v>
      </c>
      <c r="H19" s="780"/>
      <c r="I19" s="780"/>
      <c r="J19" s="781"/>
    </row>
    <row r="20" spans="1:11" s="11" customFormat="1" ht="15" customHeight="1" x14ac:dyDescent="0.25">
      <c r="A20" s="851" t="s">
        <v>930</v>
      </c>
      <c r="B20" s="851"/>
      <c r="C20" s="851"/>
      <c r="D20" s="851"/>
      <c r="E20" s="851"/>
      <c r="F20" s="851"/>
      <c r="G20" s="851"/>
      <c r="H20" s="851"/>
      <c r="I20" s="851"/>
      <c r="J20" s="851"/>
    </row>
    <row r="21" spans="1:11" s="11" customFormat="1" ht="16.5" x14ac:dyDescent="0.3">
      <c r="A21" s="31">
        <v>1</v>
      </c>
      <c r="B21" s="32" t="s">
        <v>140</v>
      </c>
      <c r="C21" s="33" t="s">
        <v>580</v>
      </c>
      <c r="D21" s="141" t="s">
        <v>750</v>
      </c>
      <c r="E21" s="141"/>
      <c r="F21" s="141"/>
      <c r="G21" s="42">
        <v>5</v>
      </c>
      <c r="H21" s="42">
        <v>2</v>
      </c>
      <c r="I21" s="37" t="s">
        <v>3</v>
      </c>
      <c r="J21" s="37" t="s">
        <v>3</v>
      </c>
      <c r="K21" s="543">
        <f>SUM(G21:J21)</f>
        <v>7</v>
      </c>
    </row>
    <row r="22" spans="1:11" s="11" customFormat="1" ht="15" customHeight="1" x14ac:dyDescent="0.3">
      <c r="A22" s="790" t="s">
        <v>926</v>
      </c>
      <c r="B22" s="791"/>
      <c r="C22" s="791"/>
      <c r="D22" s="792"/>
      <c r="E22" s="637"/>
      <c r="F22" s="637"/>
      <c r="G22" s="292">
        <f>SUM(G21)</f>
        <v>5</v>
      </c>
      <c r="H22" s="280">
        <f>SUM(H21)</f>
        <v>2</v>
      </c>
      <c r="I22" s="315">
        <f>SUM(I21)</f>
        <v>0</v>
      </c>
      <c r="J22" s="315">
        <f>SUM(J21)</f>
        <v>0</v>
      </c>
    </row>
    <row r="23" spans="1:11" s="11" customFormat="1" ht="14.1" customHeight="1" x14ac:dyDescent="0.25">
      <c r="A23" s="344" t="s">
        <v>935</v>
      </c>
      <c r="B23" s="352"/>
      <c r="C23" s="352"/>
      <c r="D23" s="352"/>
      <c r="E23" s="633"/>
      <c r="F23" s="633"/>
      <c r="G23" s="779">
        <f>SUM(A21)</f>
        <v>1</v>
      </c>
      <c r="H23" s="780"/>
      <c r="I23" s="780"/>
      <c r="J23" s="781"/>
    </row>
    <row r="24" spans="1:11" s="11" customFormat="1" ht="15" customHeight="1" x14ac:dyDescent="0.25">
      <c r="A24" s="851" t="s">
        <v>931</v>
      </c>
      <c r="B24" s="851"/>
      <c r="C24" s="851"/>
      <c r="D24" s="851"/>
      <c r="E24" s="851"/>
      <c r="F24" s="851"/>
      <c r="G24" s="851"/>
      <c r="H24" s="851"/>
      <c r="I24" s="851"/>
      <c r="J24" s="851"/>
    </row>
    <row r="25" spans="1:11" s="11" customFormat="1" ht="15" customHeight="1" x14ac:dyDescent="0.25">
      <c r="A25" s="325"/>
      <c r="B25" s="332"/>
      <c r="C25" s="326"/>
      <c r="D25" s="325"/>
      <c r="E25" s="325"/>
      <c r="F25" s="325"/>
      <c r="G25" s="327" t="s">
        <v>3</v>
      </c>
      <c r="H25" s="327" t="s">
        <v>3</v>
      </c>
      <c r="I25" s="327" t="s">
        <v>3</v>
      </c>
      <c r="J25" s="327" t="s">
        <v>3</v>
      </c>
      <c r="K25" s="11">
        <f>SUM(G25:J25)</f>
        <v>0</v>
      </c>
    </row>
    <row r="26" spans="1:11" s="11" customFormat="1" ht="15" customHeight="1" x14ac:dyDescent="0.3">
      <c r="A26" s="790" t="s">
        <v>926</v>
      </c>
      <c r="B26" s="791"/>
      <c r="C26" s="791"/>
      <c r="D26" s="792"/>
      <c r="E26" s="637"/>
      <c r="F26" s="637"/>
      <c r="G26" s="292">
        <f>SUM(G25)</f>
        <v>0</v>
      </c>
      <c r="H26" s="280">
        <f>SUM(H25)</f>
        <v>0</v>
      </c>
      <c r="I26" s="319">
        <f>SUM(I25)</f>
        <v>0</v>
      </c>
      <c r="J26" s="319">
        <f>SUM(J25)</f>
        <v>0</v>
      </c>
    </row>
    <row r="27" spans="1:11" s="11" customFormat="1" ht="14.1" customHeight="1" x14ac:dyDescent="0.25">
      <c r="A27" s="344" t="s">
        <v>935</v>
      </c>
      <c r="B27" s="352"/>
      <c r="C27" s="352"/>
      <c r="D27" s="352"/>
      <c r="E27" s="633"/>
      <c r="F27" s="633"/>
      <c r="G27" s="779">
        <f>SUM(A25)</f>
        <v>0</v>
      </c>
      <c r="H27" s="780"/>
      <c r="I27" s="780"/>
      <c r="J27" s="781"/>
    </row>
    <row r="28" spans="1:11" s="11" customFormat="1" ht="15" customHeight="1" x14ac:dyDescent="0.25">
      <c r="A28" s="851" t="s">
        <v>932</v>
      </c>
      <c r="B28" s="851"/>
      <c r="C28" s="851"/>
      <c r="D28" s="851"/>
      <c r="E28" s="851"/>
      <c r="F28" s="851"/>
      <c r="G28" s="851"/>
      <c r="H28" s="851"/>
      <c r="I28" s="851"/>
      <c r="J28" s="851"/>
    </row>
    <row r="29" spans="1:11" s="11" customFormat="1" ht="16.5" x14ac:dyDescent="0.3">
      <c r="A29" s="865">
        <v>1</v>
      </c>
      <c r="B29" s="32" t="s">
        <v>140</v>
      </c>
      <c r="C29" s="33" t="s">
        <v>189</v>
      </c>
      <c r="D29" s="141" t="s">
        <v>750</v>
      </c>
      <c r="E29" s="141"/>
      <c r="F29" s="141"/>
      <c r="G29" s="39">
        <v>3</v>
      </c>
      <c r="H29" s="38">
        <v>4</v>
      </c>
      <c r="I29" s="37" t="s">
        <v>3</v>
      </c>
      <c r="J29" s="37" t="s">
        <v>3</v>
      </c>
      <c r="K29" s="543">
        <f>SUM(G29:J29)</f>
        <v>7</v>
      </c>
    </row>
    <row r="30" spans="1:11" s="11" customFormat="1" ht="16.5" x14ac:dyDescent="0.3">
      <c r="A30" s="797"/>
      <c r="B30" s="32" t="s">
        <v>140</v>
      </c>
      <c r="C30" s="33" t="s">
        <v>189</v>
      </c>
      <c r="D30" s="141" t="s">
        <v>750</v>
      </c>
      <c r="E30" s="141"/>
      <c r="F30" s="141"/>
      <c r="G30" s="39">
        <v>3</v>
      </c>
      <c r="H30" s="38">
        <v>2</v>
      </c>
      <c r="I30" s="37" t="s">
        <v>3</v>
      </c>
      <c r="J30" s="37" t="s">
        <v>3</v>
      </c>
      <c r="K30" s="543">
        <f t="shared" ref="K30:K32" si="0">SUM(G30:J30)</f>
        <v>5</v>
      </c>
    </row>
    <row r="31" spans="1:11" s="27" customFormat="1" ht="16.5" x14ac:dyDescent="0.3">
      <c r="A31" s="798"/>
      <c r="B31" s="32" t="s">
        <v>140</v>
      </c>
      <c r="C31" s="33" t="s">
        <v>189</v>
      </c>
      <c r="D31" s="141" t="s">
        <v>1086</v>
      </c>
      <c r="E31" s="141"/>
      <c r="F31" s="141"/>
      <c r="G31" s="39">
        <v>3</v>
      </c>
      <c r="H31" s="38">
        <v>2</v>
      </c>
      <c r="I31" s="37" t="s">
        <v>3</v>
      </c>
      <c r="J31" s="37" t="s">
        <v>3</v>
      </c>
      <c r="K31" s="543">
        <f t="shared" si="0"/>
        <v>5</v>
      </c>
    </row>
    <row r="32" spans="1:11" s="27" customFormat="1" ht="16.5" x14ac:dyDescent="0.3">
      <c r="A32" s="31">
        <v>2</v>
      </c>
      <c r="B32" s="32" t="s">
        <v>140</v>
      </c>
      <c r="C32" s="33" t="s">
        <v>884</v>
      </c>
      <c r="D32" s="141" t="s">
        <v>750</v>
      </c>
      <c r="E32" s="141"/>
      <c r="F32" s="141"/>
      <c r="G32" s="42">
        <v>29</v>
      </c>
      <c r="H32" s="42" t="s">
        <v>3</v>
      </c>
      <c r="I32" s="36" t="s">
        <v>3</v>
      </c>
      <c r="J32" s="36" t="s">
        <v>3</v>
      </c>
      <c r="K32" s="543">
        <f t="shared" si="0"/>
        <v>29</v>
      </c>
    </row>
    <row r="33" spans="1:11" s="11" customFormat="1" ht="15" customHeight="1" x14ac:dyDescent="0.3">
      <c r="A33" s="579" t="s">
        <v>926</v>
      </c>
      <c r="B33" s="580"/>
      <c r="C33" s="580"/>
      <c r="D33" s="581"/>
      <c r="E33" s="637"/>
      <c r="F33" s="637"/>
      <c r="G33" s="292">
        <f>SUM(G29:G32)</f>
        <v>38</v>
      </c>
      <c r="H33" s="280">
        <f>SUM(H29:H32)</f>
        <v>8</v>
      </c>
      <c r="I33" s="315">
        <f>SUM(I29:I32)</f>
        <v>0</v>
      </c>
      <c r="J33" s="315">
        <f>SUM(J29:J32)</f>
        <v>0</v>
      </c>
    </row>
    <row r="34" spans="1:11" s="11" customFormat="1" ht="14.1" customHeight="1" x14ac:dyDescent="0.25">
      <c r="A34" s="344" t="s">
        <v>935</v>
      </c>
      <c r="B34" s="352"/>
      <c r="C34" s="352"/>
      <c r="D34" s="352"/>
      <c r="E34" s="633"/>
      <c r="F34" s="633"/>
      <c r="G34" s="779">
        <f>SUM(A32)</f>
        <v>2</v>
      </c>
      <c r="H34" s="780"/>
      <c r="I34" s="780"/>
      <c r="J34" s="781"/>
    </row>
    <row r="35" spans="1:11" s="11" customFormat="1" ht="15" customHeight="1" x14ac:dyDescent="0.25">
      <c r="A35" s="582" t="s">
        <v>933</v>
      </c>
      <c r="B35" s="582"/>
      <c r="C35" s="582"/>
      <c r="D35" s="582"/>
      <c r="E35" s="640"/>
      <c r="F35" s="640"/>
      <c r="G35" s="582"/>
      <c r="H35" s="582"/>
      <c r="I35" s="582"/>
      <c r="J35" s="582"/>
    </row>
    <row r="36" spans="1:11" s="11" customFormat="1" ht="15" customHeight="1" x14ac:dyDescent="0.25">
      <c r="A36" s="325"/>
      <c r="B36" s="296"/>
      <c r="C36" s="326"/>
      <c r="D36" s="325"/>
      <c r="E36" s="325"/>
      <c r="F36" s="325"/>
      <c r="G36" s="327" t="s">
        <v>3</v>
      </c>
      <c r="H36" s="327" t="s">
        <v>3</v>
      </c>
      <c r="I36" s="327" t="s">
        <v>3</v>
      </c>
      <c r="J36" s="327" t="s">
        <v>3</v>
      </c>
      <c r="K36" s="11">
        <f>SUM(G36:J36)</f>
        <v>0</v>
      </c>
    </row>
    <row r="37" spans="1:11" s="11" customFormat="1" ht="15" customHeight="1" x14ac:dyDescent="0.3">
      <c r="A37" s="579" t="s">
        <v>926</v>
      </c>
      <c r="B37" s="580"/>
      <c r="C37" s="580"/>
      <c r="D37" s="581"/>
      <c r="E37" s="637"/>
      <c r="F37" s="637"/>
      <c r="G37" s="292">
        <f>SUM(G36)</f>
        <v>0</v>
      </c>
      <c r="H37" s="280">
        <f>SUM(H36)</f>
        <v>0</v>
      </c>
      <c r="I37" s="315">
        <f>SUM(I36)</f>
        <v>0</v>
      </c>
      <c r="J37" s="315">
        <f>SUM(J36)</f>
        <v>0</v>
      </c>
    </row>
    <row r="38" spans="1:11" s="11" customFormat="1" ht="14.1" customHeight="1" x14ac:dyDescent="0.25">
      <c r="A38" s="344" t="s">
        <v>935</v>
      </c>
      <c r="B38" s="352"/>
      <c r="C38" s="352"/>
      <c r="D38" s="352"/>
      <c r="E38" s="633"/>
      <c r="F38" s="633"/>
      <c r="G38" s="779">
        <f>SUM(A36)</f>
        <v>0</v>
      </c>
      <c r="H38" s="780"/>
      <c r="I38" s="780"/>
      <c r="J38" s="781"/>
    </row>
    <row r="39" spans="1:11" s="11" customFormat="1" ht="15" customHeight="1" x14ac:dyDescent="0.25">
      <c r="A39" s="582" t="s">
        <v>1137</v>
      </c>
      <c r="B39" s="582"/>
      <c r="C39" s="582"/>
      <c r="D39" s="582"/>
      <c r="E39" s="640"/>
      <c r="F39" s="640"/>
      <c r="G39" s="582"/>
      <c r="H39" s="582"/>
      <c r="I39" s="582"/>
      <c r="J39" s="582"/>
    </row>
    <row r="40" spans="1:11" s="11" customFormat="1" ht="16.5" x14ac:dyDescent="0.3">
      <c r="A40" s="31">
        <v>1</v>
      </c>
      <c r="B40" s="32" t="s">
        <v>140</v>
      </c>
      <c r="C40" s="33" t="s">
        <v>576</v>
      </c>
      <c r="D40" s="141" t="s">
        <v>749</v>
      </c>
      <c r="E40" s="141"/>
      <c r="F40" s="141"/>
      <c r="G40" s="39">
        <v>22</v>
      </c>
      <c r="H40" s="38" t="s">
        <v>3</v>
      </c>
      <c r="I40" s="36" t="s">
        <v>3</v>
      </c>
      <c r="J40" s="36" t="s">
        <v>3</v>
      </c>
      <c r="K40" s="543">
        <f>SUM(G40:J40)</f>
        <v>22</v>
      </c>
    </row>
    <row r="41" spans="1:11" s="12" customFormat="1" ht="14.1" customHeight="1" x14ac:dyDescent="0.3">
      <c r="A41" s="31">
        <v>2</v>
      </c>
      <c r="B41" s="32" t="s">
        <v>140</v>
      </c>
      <c r="C41" s="33" t="s">
        <v>579</v>
      </c>
      <c r="D41" s="141" t="s">
        <v>750</v>
      </c>
      <c r="E41" s="141"/>
      <c r="F41" s="141"/>
      <c r="G41" s="42">
        <v>6</v>
      </c>
      <c r="H41" s="42">
        <v>2</v>
      </c>
      <c r="I41" s="36" t="s">
        <v>3</v>
      </c>
      <c r="J41" s="36" t="s">
        <v>3</v>
      </c>
      <c r="K41" s="543">
        <f t="shared" ref="K41:K43" si="1">SUM(G41:J41)</f>
        <v>8</v>
      </c>
    </row>
    <row r="42" spans="1:11" s="12" customFormat="1" ht="14.1" customHeight="1" x14ac:dyDescent="0.3">
      <c r="A42" s="31">
        <v>3</v>
      </c>
      <c r="B42" s="32" t="s">
        <v>140</v>
      </c>
      <c r="C42" s="33" t="s">
        <v>751</v>
      </c>
      <c r="D42" s="141" t="s">
        <v>750</v>
      </c>
      <c r="E42" s="141"/>
      <c r="F42" s="141"/>
      <c r="G42" s="42">
        <v>5</v>
      </c>
      <c r="H42" s="42">
        <v>2</v>
      </c>
      <c r="I42" s="37" t="s">
        <v>3</v>
      </c>
      <c r="J42" s="37" t="s">
        <v>3</v>
      </c>
      <c r="K42" s="543">
        <f t="shared" si="1"/>
        <v>7</v>
      </c>
    </row>
    <row r="43" spans="1:11" s="11" customFormat="1" ht="16.5" x14ac:dyDescent="0.3">
      <c r="A43" s="31">
        <v>4</v>
      </c>
      <c r="B43" s="32" t="s">
        <v>140</v>
      </c>
      <c r="C43" s="33" t="s">
        <v>575</v>
      </c>
      <c r="D43" s="141" t="s">
        <v>748</v>
      </c>
      <c r="E43" s="141"/>
      <c r="F43" s="141"/>
      <c r="G43" s="39">
        <v>20</v>
      </c>
      <c r="H43" s="38">
        <v>5</v>
      </c>
      <c r="I43" s="37" t="s">
        <v>3</v>
      </c>
      <c r="J43" s="37" t="s">
        <v>3</v>
      </c>
      <c r="K43" s="543">
        <f t="shared" si="1"/>
        <v>25</v>
      </c>
    </row>
    <row r="44" spans="1:11" s="11" customFormat="1" ht="15" customHeight="1" x14ac:dyDescent="0.3">
      <c r="A44" s="579" t="s">
        <v>926</v>
      </c>
      <c r="B44" s="580"/>
      <c r="C44" s="580"/>
      <c r="D44" s="581"/>
      <c r="E44" s="637"/>
      <c r="F44" s="637"/>
      <c r="G44" s="292">
        <f>SUM(G40:G43)</f>
        <v>53</v>
      </c>
      <c r="H44" s="280">
        <f>SUM(H40:H43)</f>
        <v>9</v>
      </c>
      <c r="I44" s="315">
        <f>SUM(I40:I43)</f>
        <v>0</v>
      </c>
      <c r="J44" s="315">
        <f>SUM(J40:J43)</f>
        <v>0</v>
      </c>
    </row>
    <row r="45" spans="1:11" s="11" customFormat="1" ht="14.1" customHeight="1" x14ac:dyDescent="0.25">
      <c r="A45" s="344" t="s">
        <v>935</v>
      </c>
      <c r="B45" s="352"/>
      <c r="C45" s="352"/>
      <c r="D45" s="352"/>
      <c r="E45" s="633"/>
      <c r="F45" s="633"/>
      <c r="G45" s="779">
        <f>SUM(A43)</f>
        <v>4</v>
      </c>
      <c r="H45" s="780"/>
      <c r="I45" s="780"/>
      <c r="J45" s="781"/>
    </row>
    <row r="46" spans="1:11" s="5" customFormat="1" ht="18" customHeight="1" x14ac:dyDescent="0.25">
      <c r="A46" s="374" t="s">
        <v>937</v>
      </c>
      <c r="B46" s="375"/>
      <c r="C46" s="375"/>
      <c r="D46" s="376"/>
      <c r="E46" s="376"/>
      <c r="F46" s="376"/>
      <c r="G46" s="377">
        <f>SUM(G10,G14,G18,G22,G26,G33,G37,G44)</f>
        <v>949</v>
      </c>
      <c r="H46" s="377">
        <f>SUM(H10,H14,H18,H22,H26,H33,H37,H44)</f>
        <v>726</v>
      </c>
      <c r="I46" s="378">
        <f>SUM(I10,I14,I18,I22,I26,I33,I37,I44)</f>
        <v>0</v>
      </c>
      <c r="J46" s="377">
        <f>SUM(I46,J10,J14,J18,J22,J26,J33,J37,J44)</f>
        <v>0</v>
      </c>
    </row>
    <row r="47" spans="1:11" s="11" customFormat="1" ht="14.1" customHeight="1" x14ac:dyDescent="0.25">
      <c r="A47" s="363" t="s">
        <v>936</v>
      </c>
      <c r="B47" s="379"/>
      <c r="C47" s="379"/>
      <c r="D47" s="379"/>
      <c r="E47" s="638"/>
      <c r="F47" s="638"/>
      <c r="G47" s="782">
        <f>SUM(G11,G15,G19,G23,G27,G34,G38,G45)</f>
        <v>9</v>
      </c>
      <c r="H47" s="783"/>
      <c r="I47" s="783"/>
      <c r="J47" s="784"/>
    </row>
    <row r="48" spans="1:11" ht="10.5" customHeight="1" x14ac:dyDescent="0.25"/>
    <row r="49" spans="3:7" x14ac:dyDescent="0.25">
      <c r="C49" s="853"/>
      <c r="D49" s="853"/>
      <c r="E49" s="853"/>
      <c r="F49" s="853"/>
      <c r="G49" s="853"/>
    </row>
    <row r="50" spans="3:7" x14ac:dyDescent="0.25">
      <c r="C50" s="859"/>
      <c r="D50" s="859"/>
      <c r="E50" s="859"/>
      <c r="F50" s="859"/>
      <c r="G50" s="859"/>
    </row>
  </sheetData>
  <sortState ref="C41:H44">
    <sortCondition ref="C41"/>
  </sortState>
  <customSheetViews>
    <customSheetView guid="{B2785F94-002E-4A39-B1EF-780055BD09FA}" showPageBreaks="1" printArea="1" hiddenColumns="1">
      <selection activeCell="F1" sqref="E1:F1048576"/>
      <pageMargins left="0.70866141732283472" right="0.70866141732283472" top="0.96" bottom="0.74803149606299213" header="0.31496062992125984" footer="0.31496062992125984"/>
      <pageSetup paperSize="5" orientation="landscape" horizontalDpi="4294967294" verticalDpi="200" r:id="rId1"/>
    </customSheetView>
    <customSheetView guid="{53F3DFFE-EB8C-4D39-98E9-455D6F7EBB30}" showPageBreaks="1" printArea="1" hiddenColumns="1">
      <selection activeCell="F1" sqref="E1:F1048576"/>
      <pageMargins left="0.70866141732283472" right="0.70866141732283472" top="0.96" bottom="0.74803149606299213" header="0.31496062992125984" footer="0.31496062992125984"/>
      <pageSetup paperSize="5" orientation="landscape" horizontalDpi="4294967294" verticalDpi="200" r:id="rId2"/>
    </customSheetView>
    <customSheetView guid="{A302746B-BA98-48BE-9C62-CB1B6E938D4D}" showPageBreaks="1" printArea="1" hiddenColumns="1">
      <selection activeCell="F17" sqref="F17"/>
      <pageMargins left="0.70866141732283472" right="0.70866141732283472" top="0.96" bottom="0.74803149606299213" header="0.31496062992125984" footer="0.31496062992125984"/>
      <pageSetup paperSize="5" orientation="landscape" horizontalDpi="4294967292" verticalDpi="200" r:id="rId3"/>
    </customSheetView>
  </customSheetViews>
  <mergeCells count="27">
    <mergeCell ref="E3:E6"/>
    <mergeCell ref="F3:F6"/>
    <mergeCell ref="A29:A31"/>
    <mergeCell ref="G47:J47"/>
    <mergeCell ref="G27:J27"/>
    <mergeCell ref="G23:J23"/>
    <mergeCell ref="G11:J11"/>
    <mergeCell ref="G15:J15"/>
    <mergeCell ref="G19:J19"/>
    <mergeCell ref="G34:J34"/>
    <mergeCell ref="G38:J38"/>
    <mergeCell ref="A1:J1"/>
    <mergeCell ref="C49:G49"/>
    <mergeCell ref="C50:G50"/>
    <mergeCell ref="B3:C6"/>
    <mergeCell ref="G3:H6"/>
    <mergeCell ref="I3:J6"/>
    <mergeCell ref="B7:C7"/>
    <mergeCell ref="A3:A6"/>
    <mergeCell ref="A14:D14"/>
    <mergeCell ref="A18:D18"/>
    <mergeCell ref="A20:J20"/>
    <mergeCell ref="A22:D22"/>
    <mergeCell ref="A24:J24"/>
    <mergeCell ref="A26:D26"/>
    <mergeCell ref="A28:J28"/>
    <mergeCell ref="G45:J45"/>
  </mergeCells>
  <pageMargins left="0.70866141732283472" right="0.33" top="0.96" bottom="0.74803149606299213" header="0.31496062992125984" footer="0.31496062992125984"/>
  <pageSetup paperSize="9" scale="64" orientation="landscape" horizontalDpi="4294967293" verticalDpi="2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27</vt:i4>
      </vt:variant>
    </vt:vector>
  </HeadingPairs>
  <TitlesOfParts>
    <vt:vector size="63" baseType="lpstr">
      <vt:lpstr>REKAP</vt:lpstr>
      <vt:lpstr>KEC. M.ENIM </vt:lpstr>
      <vt:lpstr>KEC. LAWANG KIDUL </vt:lpstr>
      <vt:lpstr>KEC. TANJUNG AGUNG </vt:lpstr>
      <vt:lpstr>KEC. PANANG ENIM</vt:lpstr>
      <vt:lpstr>KEC. SDL </vt:lpstr>
      <vt:lpstr>KEC. SDU </vt:lpstr>
      <vt:lpstr>KEC. SDT</vt:lpstr>
      <vt:lpstr>KEC. UJAN MAS</vt:lpstr>
      <vt:lpstr>KEC. GUNUNG MEGANG </vt:lpstr>
      <vt:lpstr>KEC. BELIMBING </vt:lpstr>
      <vt:lpstr>EMPAT PETULAI DANGKU</vt:lpstr>
      <vt:lpstr>KEC. RAMBANG NIRU</vt:lpstr>
      <vt:lpstr>KEC. RAMBANG</vt:lpstr>
      <vt:lpstr>KEC. M BELIDA </vt:lpstr>
      <vt:lpstr>KEC. BELIDA  DARAT </vt:lpstr>
      <vt:lpstr>KEC. GELUMBANG</vt:lpstr>
      <vt:lpstr>KEC. BENAKAT </vt:lpstr>
      <vt:lpstr>KEC. LUBAI </vt:lpstr>
      <vt:lpstr>KEC. LUBAI  ULU </vt:lpstr>
      <vt:lpstr>KEC. LEMBAK </vt:lpstr>
      <vt:lpstr>KEC. KELEKAR </vt:lpstr>
      <vt:lpstr>KEC. SUNGAI ROTAN </vt:lpstr>
      <vt:lpstr>Sheet1</vt:lpstr>
      <vt:lpstr>Sheet4</vt:lpstr>
      <vt:lpstr>Sheet2</vt:lpstr>
      <vt:lpstr>Sheet3</vt:lpstr>
      <vt:lpstr>Sheet5</vt:lpstr>
      <vt:lpstr>Sheet6</vt:lpstr>
      <vt:lpstr>Sheet7</vt:lpstr>
      <vt:lpstr>Sheet8</vt:lpstr>
      <vt:lpstr>Kode KLUI</vt:lpstr>
      <vt:lpstr>Sheet10</vt:lpstr>
      <vt:lpstr>Sheet11</vt:lpstr>
      <vt:lpstr>Sheet9</vt:lpstr>
      <vt:lpstr>Sheet12</vt:lpstr>
      <vt:lpstr>'EMPAT PETULAI DANGKU'!Print_Area</vt:lpstr>
      <vt:lpstr>'KEC. BELIDA  DARAT '!Print_Area</vt:lpstr>
      <vt:lpstr>'KEC. BELIMBING '!Print_Area</vt:lpstr>
      <vt:lpstr>'KEC. BENAKAT '!Print_Area</vt:lpstr>
      <vt:lpstr>'KEC. GELUMBANG'!Print_Area</vt:lpstr>
      <vt:lpstr>'KEC. GUNUNG MEGANG '!Print_Area</vt:lpstr>
      <vt:lpstr>'KEC. KELEKAR '!Print_Area</vt:lpstr>
      <vt:lpstr>'KEC. LAWANG KIDUL '!Print_Area</vt:lpstr>
      <vt:lpstr>'KEC. LEMBAK '!Print_Area</vt:lpstr>
      <vt:lpstr>'KEC. LUBAI '!Print_Area</vt:lpstr>
      <vt:lpstr>'KEC. LUBAI  ULU '!Print_Area</vt:lpstr>
      <vt:lpstr>'KEC. M BELIDA '!Print_Area</vt:lpstr>
      <vt:lpstr>'KEC. M.ENIM '!Print_Area</vt:lpstr>
      <vt:lpstr>'KEC. PANANG ENIM'!Print_Area</vt:lpstr>
      <vt:lpstr>'KEC. RAMBANG'!Print_Area</vt:lpstr>
      <vt:lpstr>'KEC. RAMBANG NIRU'!Print_Area</vt:lpstr>
      <vt:lpstr>'KEC. SDL '!Print_Area</vt:lpstr>
      <vt:lpstr>'KEC. SDT'!Print_Area</vt:lpstr>
      <vt:lpstr>'KEC. SDU '!Print_Area</vt:lpstr>
      <vt:lpstr>'KEC. SUNGAI ROTAN '!Print_Area</vt:lpstr>
      <vt:lpstr>'KEC. TANJUNG AGUNG '!Print_Area</vt:lpstr>
      <vt:lpstr>'KEC. UJAN MAS'!Print_Area</vt:lpstr>
      <vt:lpstr>REKAP!Print_Area</vt:lpstr>
      <vt:lpstr>'KEC. GUNUNG MEGANG '!Print_Titles</vt:lpstr>
      <vt:lpstr>'KEC. LAWANG KIDUL '!Print_Titles</vt:lpstr>
      <vt:lpstr>'KEC. M.ENIM '!Print_Titles</vt:lpstr>
      <vt:lpstr>'KEC. RAMBANG NIRU'!Print_Titles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HUBINAPM</cp:lastModifiedBy>
  <cp:lastPrinted>2026-05-19T04:22:00Z</cp:lastPrinted>
  <dcterms:created xsi:type="dcterms:W3CDTF">2014-03-03T02:01:53Z</dcterms:created>
  <dcterms:modified xsi:type="dcterms:W3CDTF">2026-05-19T04:22:10Z</dcterms:modified>
</cp:coreProperties>
</file>