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30" windowWidth="20115" windowHeight="7755" activeTab="6"/>
  </bookViews>
  <sheets>
    <sheet name="JUMLAH PETANI" sheetId="9" r:id="rId1"/>
    <sheet name="PRODUKTIVITAS" sheetId="8" r:id="rId2"/>
    <sheet name="PRODUKSI" sheetId="7" r:id="rId3"/>
    <sheet name="JUMLAH" sheetId="6" r:id="rId4"/>
    <sheet name="TR" sheetId="5" r:id="rId5"/>
    <sheet name="TM" sheetId="4" r:id="rId6"/>
    <sheet name="TBM" sheetId="1" r:id="rId7"/>
  </sheets>
  <calcPr calcId="144525"/>
</workbook>
</file>

<file path=xl/calcChain.xml><?xml version="1.0" encoding="utf-8"?>
<calcChain xmlns="http://schemas.openxmlformats.org/spreadsheetml/2006/main">
  <c r="C10" i="1" l="1"/>
  <c r="C31" i="8" l="1"/>
  <c r="C12" i="8"/>
  <c r="C14" i="8"/>
  <c r="C15" i="8"/>
  <c r="C16" i="8"/>
  <c r="C17" i="8"/>
  <c r="C18" i="8"/>
  <c r="C19" i="8"/>
  <c r="C20" i="8"/>
  <c r="C21" i="8"/>
  <c r="C22" i="8"/>
  <c r="C23" i="8"/>
  <c r="C24" i="8"/>
  <c r="C25" i="8"/>
  <c r="C26" i="8"/>
  <c r="C27" i="8"/>
  <c r="C28" i="8"/>
  <c r="C29" i="8"/>
  <c r="C30" i="8"/>
  <c r="C9" i="8"/>
  <c r="C31" i="1"/>
  <c r="C10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27" i="5"/>
  <c r="C30" i="4"/>
  <c r="C17" i="4"/>
  <c r="C9" i="6" l="1"/>
  <c r="C31" i="9" l="1"/>
  <c r="C31" i="7"/>
  <c r="C31" i="6"/>
  <c r="C31" i="5"/>
  <c r="C31" i="4"/>
</calcChain>
</file>

<file path=xl/sharedStrings.xml><?xml version="1.0" encoding="utf-8"?>
<sst xmlns="http://schemas.openxmlformats.org/spreadsheetml/2006/main" count="220" uniqueCount="45">
  <si>
    <t>TAHUN / SEMESTER</t>
  </si>
  <si>
    <t>NO</t>
  </si>
  <si>
    <t>KECAMATAN</t>
  </si>
  <si>
    <t>TBM</t>
  </si>
  <si>
    <t>TM</t>
  </si>
  <si>
    <t>TR/TTM</t>
  </si>
  <si>
    <t>Semende Darat Tengah</t>
  </si>
  <si>
    <t>Gunung Megang</t>
  </si>
  <si>
    <t>Jumlah Seluruh</t>
  </si>
  <si>
    <t>Luas Areal (Ha)</t>
  </si>
  <si>
    <t>JENIS TANAMAN TAHUNAN</t>
  </si>
  <si>
    <t>Produksi (Ton)</t>
  </si>
  <si>
    <t>Produktivitas (Kg/Ha)</t>
  </si>
  <si>
    <t>JUMLAH PETANI (KK)</t>
  </si>
  <si>
    <t>: SAWIT</t>
  </si>
  <si>
    <t>Jumlah Luas Areal (Ha)</t>
  </si>
  <si>
    <t>: 2022</t>
  </si>
  <si>
    <r>
      <t xml:space="preserve">Semende Darat Laut      </t>
    </r>
    <r>
      <rPr>
        <b/>
        <sz val="11"/>
        <rFont val="Arial"/>
        <family val="2"/>
      </rPr>
      <t xml:space="preserve"> </t>
    </r>
  </si>
  <si>
    <t xml:space="preserve">Semende Darat Ulu </t>
  </si>
  <si>
    <t xml:space="preserve">Tanjung Agung      </t>
  </si>
  <si>
    <t>Panang Enim</t>
  </si>
  <si>
    <t xml:space="preserve">Lawang Kidul  </t>
  </si>
  <si>
    <t xml:space="preserve">Muara Enim              </t>
  </si>
  <si>
    <t xml:space="preserve">Ujan Mas               </t>
  </si>
  <si>
    <t xml:space="preserve">Benakat                 </t>
  </si>
  <si>
    <t>Rambang Niru</t>
  </si>
  <si>
    <t>Empat Petulai Dangku</t>
  </si>
  <si>
    <t xml:space="preserve">Lubai                          </t>
  </si>
  <si>
    <t xml:space="preserve">Rambang                      </t>
  </si>
  <si>
    <t xml:space="preserve">Lembak                </t>
  </si>
  <si>
    <t xml:space="preserve">Gelumbang          </t>
  </si>
  <si>
    <t xml:space="preserve">Sungai Rotan      </t>
  </si>
  <si>
    <t xml:space="preserve">Muara Belida     </t>
  </si>
  <si>
    <t xml:space="preserve">Kelekar                     </t>
  </si>
  <si>
    <t xml:space="preserve">Belida Darat       </t>
  </si>
  <si>
    <t xml:space="preserve">Lubai Ulu    </t>
  </si>
  <si>
    <t xml:space="preserve">Belimbing                          </t>
  </si>
  <si>
    <t>Jumlah</t>
  </si>
  <si>
    <t>LUAS AREAL TANAMAN BELUM MENGHASILKAN PERKEBUNAN SAWIT MENURUT KECAMATAN DAN KEADAAN TANAMAN TAHUN 2022</t>
  </si>
  <si>
    <t>JUMLAH PETANI TANAMAN PERKEBUNAN SAWIT MENURUT KECAMATAN DAN KEADAAN TANAMAN TAHUN 2022</t>
  </si>
  <si>
    <t>PRODUKTIVITAS TANAMAN PERKEBUNAN SAWIT MENURUT KECAMATAN DAN KEADAAN TANAMAN TAHUN 2022</t>
  </si>
  <si>
    <t>PRODUKSI TANAMAN PERKEBUNAN SAWIT MENURUT KECAMATAN DAN KEADAAN TANAMAN TAHUN 2022</t>
  </si>
  <si>
    <t>JUMLAH LUAS AREAL TANAMAN PERKEBUNAN SAWIT MENURUT KECAMATAN DAN KEADAAN TANAMAN TAHUN 2022</t>
  </si>
  <si>
    <t>LUAS AREAL TANAMAN RUSAK/ TANAMAN TIDAK MENGHASILKAN PERKEBUNAN SAWIT MENURUT KECAMATAN DAN KEADAAN TANAMAN TAHUN 2022</t>
  </si>
  <si>
    <t>LUAS AREAL TANAMAN MENGHASILKAN PERKEBUNAN SAWIT MENURUT KECAMATAN DAN KEADAAN TANAMAN TAHUN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</si>
</sst>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(* #,##0_);_(* \(#,##0\);_(* &quot;-&quot;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double">
        <color rgb="FF000000"/>
      </left>
      <right style="medium">
        <color rgb="FF000000"/>
      </right>
      <top style="double">
        <color rgb="FF000000"/>
      </top>
      <bottom/>
      <diagonal/>
    </border>
    <border>
      <left style="double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 style="medium">
        <color rgb="FF000000"/>
      </top>
      <bottom style="double">
        <color rgb="FF000000"/>
      </bottom>
      <diagonal/>
    </border>
    <border>
      <left/>
      <right style="medium">
        <color rgb="FF000000"/>
      </right>
      <top style="medium">
        <color rgb="FF000000"/>
      </top>
      <bottom style="double">
        <color rgb="FF000000"/>
      </bottom>
      <diagonal/>
    </border>
    <border>
      <left style="medium">
        <color rgb="FF000000"/>
      </left>
      <right/>
      <top style="double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indexed="64"/>
      </left>
      <right style="double">
        <color rgb="FF000000"/>
      </right>
      <top style="double">
        <color rgb="FF000000"/>
      </top>
      <bottom style="medium">
        <color rgb="FF000000"/>
      </bottom>
      <diagonal/>
    </border>
    <border>
      <left style="medium">
        <color indexed="64"/>
      </left>
      <right style="double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double">
        <color rgb="FF000000"/>
      </bottom>
      <diagonal/>
    </border>
    <border>
      <left style="medium">
        <color indexed="64"/>
      </left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rgb="FF000000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rgb="FF000000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4" fillId="0" borderId="0" applyFont="0" applyFill="0" applyBorder="0" applyAlignment="0" applyProtection="0"/>
    <xf numFmtId="0" fontId="4" fillId="0" borderId="0"/>
  </cellStyleXfs>
  <cellXfs count="46">
    <xf numFmtId="0" fontId="0" fillId="0" borderId="0" xfId="0"/>
    <xf numFmtId="0" fontId="1" fillId="0" borderId="0" xfId="0" applyFont="1"/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right" vertical="center" wrapText="1"/>
    </xf>
    <xf numFmtId="0" fontId="2" fillId="0" borderId="0" xfId="0" applyFont="1" applyAlignment="1">
      <alignment vertical="center"/>
    </xf>
    <xf numFmtId="0" fontId="0" fillId="0" borderId="0" xfId="0" applyFont="1"/>
    <xf numFmtId="0" fontId="1" fillId="0" borderId="0" xfId="0" applyFont="1" applyAlignment="1">
      <alignment vertical="center"/>
    </xf>
    <xf numFmtId="4" fontId="2" fillId="0" borderId="10" xfId="0" applyNumberFormat="1" applyFont="1" applyBorder="1" applyAlignment="1">
      <alignment horizontal="right" vertical="center" wrapText="1"/>
    </xf>
    <xf numFmtId="0" fontId="1" fillId="0" borderId="12" xfId="0" applyFont="1" applyBorder="1" applyAlignment="1">
      <alignment horizontal="center" vertical="center" wrapText="1"/>
    </xf>
    <xf numFmtId="3" fontId="2" fillId="0" borderId="10" xfId="0" applyNumberFormat="1" applyFont="1" applyBorder="1" applyAlignment="1">
      <alignment horizontal="right" vertical="center" wrapText="1"/>
    </xf>
    <xf numFmtId="0" fontId="1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 wrapText="1"/>
    </xf>
    <xf numFmtId="3" fontId="5" fillId="0" borderId="17" xfId="1" applyNumberFormat="1" applyFont="1" applyBorder="1" applyAlignment="1">
      <alignment horizontal="right" vertical="center" wrapText="1"/>
    </xf>
    <xf numFmtId="3" fontId="5" fillId="0" borderId="18" xfId="0" applyNumberFormat="1" applyFont="1" applyBorder="1" applyAlignment="1">
      <alignment horizontal="right" vertical="center" wrapText="1"/>
    </xf>
    <xf numFmtId="3" fontId="5" fillId="0" borderId="19" xfId="0" applyNumberFormat="1" applyFont="1" applyBorder="1" applyAlignment="1">
      <alignment horizontal="right" vertical="center" wrapText="1"/>
    </xf>
    <xf numFmtId="3" fontId="5" fillId="0" borderId="17" xfId="0" applyNumberFormat="1" applyFont="1" applyBorder="1" applyAlignment="1">
      <alignment horizontal="right" vertical="center" wrapText="1"/>
    </xf>
    <xf numFmtId="2" fontId="3" fillId="0" borderId="20" xfId="1" applyNumberFormat="1" applyFont="1" applyBorder="1" applyAlignment="1">
      <alignment horizontal="right" vertical="center" wrapText="1"/>
    </xf>
    <xf numFmtId="2" fontId="3" fillId="0" borderId="21" xfId="1" applyNumberFormat="1" applyFont="1" applyBorder="1" applyAlignment="1">
      <alignment horizontal="right" vertical="center" wrapText="1"/>
    </xf>
    <xf numFmtId="2" fontId="3" fillId="0" borderId="22" xfId="1" applyNumberFormat="1" applyFont="1" applyBorder="1" applyAlignment="1">
      <alignment horizontal="right" vertical="center" wrapText="1"/>
    </xf>
    <xf numFmtId="41" fontId="5" fillId="0" borderId="17" xfId="1" applyNumberFormat="1" applyFont="1" applyBorder="1" applyAlignment="1" applyProtection="1">
      <alignment horizontal="right" vertical="center" wrapText="1"/>
    </xf>
    <xf numFmtId="41" fontId="5" fillId="0" borderId="18" xfId="1" applyNumberFormat="1" applyFont="1" applyBorder="1" applyAlignment="1" applyProtection="1">
      <alignment horizontal="right" vertical="center" wrapText="1"/>
    </xf>
    <xf numFmtId="41" fontId="5" fillId="0" borderId="19" xfId="1" applyNumberFormat="1" applyFont="1" applyBorder="1" applyAlignment="1" applyProtection="1">
      <alignment horizontal="right" vertical="center" wrapText="1"/>
    </xf>
    <xf numFmtId="39" fontId="3" fillId="0" borderId="20" xfId="1" applyNumberFormat="1" applyFont="1" applyBorder="1" applyAlignment="1">
      <alignment horizontal="center" vertical="center" wrapText="1"/>
    </xf>
    <xf numFmtId="39" fontId="3" fillId="0" borderId="21" xfId="1" applyNumberFormat="1" applyFont="1" applyBorder="1" applyAlignment="1">
      <alignment horizontal="center" vertical="center" wrapText="1"/>
    </xf>
    <xf numFmtId="39" fontId="3" fillId="0" borderId="22" xfId="1" applyNumberFormat="1" applyFont="1" applyBorder="1" applyAlignment="1">
      <alignment horizontal="center" vertical="center" wrapText="1"/>
    </xf>
    <xf numFmtId="3" fontId="5" fillId="0" borderId="17" xfId="0" applyNumberFormat="1" applyFont="1" applyBorder="1" applyAlignment="1">
      <alignment horizontal="center" vertical="center" wrapText="1"/>
    </xf>
    <xf numFmtId="37" fontId="5" fillId="0" borderId="18" xfId="1" applyNumberFormat="1" applyFont="1" applyBorder="1" applyAlignment="1">
      <alignment horizontal="center" vertical="center" wrapText="1"/>
    </xf>
    <xf numFmtId="3" fontId="5" fillId="0" borderId="18" xfId="0" applyNumberFormat="1" applyFont="1" applyBorder="1" applyAlignment="1">
      <alignment horizontal="center" vertical="center" wrapText="1"/>
    </xf>
    <xf numFmtId="3" fontId="5" fillId="0" borderId="19" xfId="0" applyNumberFormat="1" applyFont="1" applyBorder="1" applyAlignment="1">
      <alignment horizontal="center" vertical="center" wrapText="1"/>
    </xf>
    <xf numFmtId="3" fontId="5" fillId="0" borderId="17" xfId="2" applyNumberFormat="1" applyFont="1" applyBorder="1" applyAlignment="1">
      <alignment horizontal="right" vertical="center" wrapText="1"/>
    </xf>
    <xf numFmtId="3" fontId="5" fillId="0" borderId="18" xfId="2" applyNumberFormat="1" applyFont="1" applyBorder="1" applyAlignment="1">
      <alignment horizontal="right" vertical="center" wrapText="1"/>
    </xf>
    <xf numFmtId="3" fontId="5" fillId="0" borderId="19" xfId="2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 indent="4"/>
    </xf>
    <xf numFmtId="0" fontId="2" fillId="0" borderId="5" xfId="0" applyFont="1" applyBorder="1" applyAlignment="1">
      <alignment horizontal="left" vertical="center" wrapText="1" indent="4"/>
    </xf>
    <xf numFmtId="0" fontId="1" fillId="0" borderId="11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</cellXfs>
  <cellStyles count="3">
    <cellStyle name="Comma [0] 2" xfId="1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mailto:=@SUM(D13*36" TargetMode="External"/><Relationship Id="rId3" Type="http://schemas.openxmlformats.org/officeDocument/2006/relationships/hyperlink" Target="mailto:=@SUM(D13*36" TargetMode="External"/><Relationship Id="rId7" Type="http://schemas.openxmlformats.org/officeDocument/2006/relationships/hyperlink" Target="mailto:=@SUM(D13*36" TargetMode="External"/><Relationship Id="rId2" Type="http://schemas.openxmlformats.org/officeDocument/2006/relationships/hyperlink" Target="mailto:=@SUM(D13*36" TargetMode="External"/><Relationship Id="rId1" Type="http://schemas.openxmlformats.org/officeDocument/2006/relationships/hyperlink" Target="mailto:=@SUM(D13*36" TargetMode="External"/><Relationship Id="rId6" Type="http://schemas.openxmlformats.org/officeDocument/2006/relationships/hyperlink" Target="mailto:=@SUM(D13*36" TargetMode="External"/><Relationship Id="rId5" Type="http://schemas.openxmlformats.org/officeDocument/2006/relationships/hyperlink" Target="mailto:=@SUM(D13*36" TargetMode="External"/><Relationship Id="rId10" Type="http://schemas.openxmlformats.org/officeDocument/2006/relationships/printerSettings" Target="../printerSettings/printerSettings3.bin"/><Relationship Id="rId4" Type="http://schemas.openxmlformats.org/officeDocument/2006/relationships/hyperlink" Target="mailto:=@SUM(D13*36" TargetMode="External"/><Relationship Id="rId9" Type="http://schemas.openxmlformats.org/officeDocument/2006/relationships/hyperlink" Target="mailto:=@SUM(D13*36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32"/>
  <sheetViews>
    <sheetView workbookViewId="0">
      <selection activeCell="A2" sqref="A2:C2"/>
    </sheetView>
  </sheetViews>
  <sheetFormatPr defaultRowHeight="15" x14ac:dyDescent="0.25"/>
  <cols>
    <col min="1" max="1" width="4.5703125" customWidth="1"/>
    <col min="2" max="2" width="32.7109375" customWidth="1"/>
    <col min="3" max="3" width="25" customWidth="1"/>
  </cols>
  <sheetData>
    <row r="2" spans="1:3" ht="40.5" customHeight="1" x14ac:dyDescent="0.25">
      <c r="A2" s="35" t="s">
        <v>39</v>
      </c>
      <c r="B2" s="35"/>
      <c r="C2" s="35"/>
    </row>
    <row r="3" spans="1:3" x14ac:dyDescent="0.25">
      <c r="A3" s="5"/>
      <c r="B3" s="6"/>
      <c r="C3" s="6"/>
    </row>
    <row r="4" spans="1:3" x14ac:dyDescent="0.25">
      <c r="A4" s="7" t="s">
        <v>10</v>
      </c>
      <c r="B4" s="6"/>
      <c r="C4" s="7" t="s">
        <v>14</v>
      </c>
    </row>
    <row r="5" spans="1:3" x14ac:dyDescent="0.25">
      <c r="A5" s="1" t="s">
        <v>0</v>
      </c>
      <c r="B5" s="7"/>
      <c r="C5" s="1" t="s">
        <v>16</v>
      </c>
    </row>
    <row r="6" spans="1:3" ht="15.75" thickBot="1" x14ac:dyDescent="0.3"/>
    <row r="7" spans="1:3" ht="16.5" customHeight="1" thickTop="1" x14ac:dyDescent="0.25">
      <c r="A7" s="36" t="s">
        <v>1</v>
      </c>
      <c r="B7" s="38" t="s">
        <v>2</v>
      </c>
      <c r="C7" s="40" t="s">
        <v>13</v>
      </c>
    </row>
    <row r="8" spans="1:3" ht="15.75" thickBot="1" x14ac:dyDescent="0.3">
      <c r="A8" s="37"/>
      <c r="B8" s="39"/>
      <c r="C8" s="41"/>
    </row>
    <row r="9" spans="1:3" ht="15.75" thickTop="1" x14ac:dyDescent="0.25">
      <c r="A9" s="11">
        <v>1</v>
      </c>
      <c r="B9" s="12" t="s">
        <v>17</v>
      </c>
      <c r="C9" s="28">
        <v>5</v>
      </c>
    </row>
    <row r="10" spans="1:3" x14ac:dyDescent="0.25">
      <c r="A10" s="9">
        <v>2</v>
      </c>
      <c r="B10" s="13" t="s">
        <v>6</v>
      </c>
      <c r="C10" s="29">
        <v>0</v>
      </c>
    </row>
    <row r="11" spans="1:3" x14ac:dyDescent="0.25">
      <c r="A11" s="9">
        <v>3</v>
      </c>
      <c r="B11" s="13" t="s">
        <v>18</v>
      </c>
      <c r="C11" s="29">
        <v>0</v>
      </c>
    </row>
    <row r="12" spans="1:3" x14ac:dyDescent="0.25">
      <c r="A12" s="9">
        <v>4</v>
      </c>
      <c r="B12" s="13" t="s">
        <v>19</v>
      </c>
      <c r="C12" s="30">
        <v>38</v>
      </c>
    </row>
    <row r="13" spans="1:3" x14ac:dyDescent="0.25">
      <c r="A13" s="9">
        <v>5</v>
      </c>
      <c r="B13" s="13" t="s">
        <v>20</v>
      </c>
      <c r="C13" s="30">
        <v>0</v>
      </c>
    </row>
    <row r="14" spans="1:3" x14ac:dyDescent="0.25">
      <c r="A14" s="9">
        <v>6</v>
      </c>
      <c r="B14" s="13" t="s">
        <v>21</v>
      </c>
      <c r="C14" s="30">
        <v>120</v>
      </c>
    </row>
    <row r="15" spans="1:3" x14ac:dyDescent="0.25">
      <c r="A15" s="9">
        <v>7</v>
      </c>
      <c r="B15" s="13" t="s">
        <v>22</v>
      </c>
      <c r="C15" s="30">
        <v>2689</v>
      </c>
    </row>
    <row r="16" spans="1:3" x14ac:dyDescent="0.25">
      <c r="A16" s="9">
        <v>8</v>
      </c>
      <c r="B16" s="13" t="s">
        <v>23</v>
      </c>
      <c r="C16" s="30">
        <v>166</v>
      </c>
    </row>
    <row r="17" spans="1:3" x14ac:dyDescent="0.25">
      <c r="A17" s="9">
        <v>9</v>
      </c>
      <c r="B17" s="13" t="s">
        <v>24</v>
      </c>
      <c r="C17" s="30">
        <v>52</v>
      </c>
    </row>
    <row r="18" spans="1:3" x14ac:dyDescent="0.25">
      <c r="A18" s="9">
        <v>10</v>
      </c>
      <c r="B18" s="13" t="s">
        <v>7</v>
      </c>
      <c r="C18" s="30">
        <v>1861</v>
      </c>
    </row>
    <row r="19" spans="1:3" x14ac:dyDescent="0.25">
      <c r="A19" s="9">
        <v>11</v>
      </c>
      <c r="B19" s="13" t="s">
        <v>25</v>
      </c>
      <c r="C19" s="30">
        <v>2082</v>
      </c>
    </row>
    <row r="20" spans="1:3" x14ac:dyDescent="0.25">
      <c r="A20" s="9">
        <v>12</v>
      </c>
      <c r="B20" s="13" t="s">
        <v>26</v>
      </c>
      <c r="C20" s="30">
        <v>10</v>
      </c>
    </row>
    <row r="21" spans="1:3" x14ac:dyDescent="0.25">
      <c r="A21" s="9">
        <v>13</v>
      </c>
      <c r="B21" s="13" t="s">
        <v>27</v>
      </c>
      <c r="C21" s="30">
        <v>876</v>
      </c>
    </row>
    <row r="22" spans="1:3" x14ac:dyDescent="0.25">
      <c r="A22" s="9">
        <v>14</v>
      </c>
      <c r="B22" s="13" t="s">
        <v>28</v>
      </c>
      <c r="C22" s="30">
        <v>1784</v>
      </c>
    </row>
    <row r="23" spans="1:3" x14ac:dyDescent="0.25">
      <c r="A23" s="9">
        <v>15</v>
      </c>
      <c r="B23" s="13" t="s">
        <v>29</v>
      </c>
      <c r="C23" s="30">
        <v>92</v>
      </c>
    </row>
    <row r="24" spans="1:3" x14ac:dyDescent="0.25">
      <c r="A24" s="9">
        <v>16</v>
      </c>
      <c r="B24" s="13" t="s">
        <v>30</v>
      </c>
      <c r="C24" s="30">
        <v>955</v>
      </c>
    </row>
    <row r="25" spans="1:3" x14ac:dyDescent="0.25">
      <c r="A25" s="9">
        <v>17</v>
      </c>
      <c r="B25" s="13" t="s">
        <v>31</v>
      </c>
      <c r="C25" s="30">
        <v>53</v>
      </c>
    </row>
    <row r="26" spans="1:3" x14ac:dyDescent="0.25">
      <c r="A26" s="9">
        <v>18</v>
      </c>
      <c r="B26" s="13" t="s">
        <v>32</v>
      </c>
      <c r="C26" s="30">
        <v>541</v>
      </c>
    </row>
    <row r="27" spans="1:3" x14ac:dyDescent="0.25">
      <c r="A27" s="9">
        <v>19</v>
      </c>
      <c r="B27" s="13" t="s">
        <v>33</v>
      </c>
      <c r="C27" s="30">
        <v>185</v>
      </c>
    </row>
    <row r="28" spans="1:3" x14ac:dyDescent="0.25">
      <c r="A28" s="9">
        <v>20</v>
      </c>
      <c r="B28" s="13" t="s">
        <v>34</v>
      </c>
      <c r="C28" s="30">
        <v>18</v>
      </c>
    </row>
    <row r="29" spans="1:3" x14ac:dyDescent="0.25">
      <c r="A29" s="9">
        <v>21</v>
      </c>
      <c r="B29" s="13" t="s">
        <v>35</v>
      </c>
      <c r="C29" s="30">
        <v>1029</v>
      </c>
    </row>
    <row r="30" spans="1:3" ht="15.75" thickBot="1" x14ac:dyDescent="0.3">
      <c r="A30" s="9">
        <v>22</v>
      </c>
      <c r="B30" s="14" t="s">
        <v>36</v>
      </c>
      <c r="C30" s="31">
        <v>293</v>
      </c>
    </row>
    <row r="31" spans="1:3" ht="15.75" thickBot="1" x14ac:dyDescent="0.3">
      <c r="A31" s="42" t="s">
        <v>8</v>
      </c>
      <c r="B31" s="43"/>
      <c r="C31" s="10">
        <f>SUM(C9:C30)</f>
        <v>12849</v>
      </c>
    </row>
    <row r="32" spans="1:3" ht="15.75" thickTop="1" x14ac:dyDescent="0.25"/>
  </sheetData>
  <mergeCells count="5">
    <mergeCell ref="A2:C2"/>
    <mergeCell ref="A7:A8"/>
    <mergeCell ref="B7:B8"/>
    <mergeCell ref="C7:C8"/>
    <mergeCell ref="A31:B31"/>
  </mergeCells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32"/>
  <sheetViews>
    <sheetView workbookViewId="0">
      <selection activeCell="A2" sqref="A2:C2"/>
    </sheetView>
  </sheetViews>
  <sheetFormatPr defaultRowHeight="15" x14ac:dyDescent="0.25"/>
  <cols>
    <col min="1" max="1" width="4.5703125" customWidth="1"/>
    <col min="2" max="2" width="32.7109375" customWidth="1"/>
    <col min="3" max="3" width="25" customWidth="1"/>
  </cols>
  <sheetData>
    <row r="2" spans="1:3" ht="40.5" customHeight="1" x14ac:dyDescent="0.25">
      <c r="A2" s="35" t="s">
        <v>40</v>
      </c>
      <c r="B2" s="35"/>
      <c r="C2" s="35"/>
    </row>
    <row r="3" spans="1:3" x14ac:dyDescent="0.25">
      <c r="A3" s="5"/>
      <c r="B3" s="6"/>
      <c r="C3" s="6"/>
    </row>
    <row r="4" spans="1:3" x14ac:dyDescent="0.25">
      <c r="A4" s="7" t="s">
        <v>10</v>
      </c>
      <c r="B4" s="6"/>
      <c r="C4" s="7" t="s">
        <v>14</v>
      </c>
    </row>
    <row r="5" spans="1:3" x14ac:dyDescent="0.25">
      <c r="A5" s="1" t="s">
        <v>0</v>
      </c>
      <c r="B5" s="7"/>
      <c r="C5" s="1" t="s">
        <v>16</v>
      </c>
    </row>
    <row r="6" spans="1:3" ht="15.75" thickBot="1" x14ac:dyDescent="0.3"/>
    <row r="7" spans="1:3" ht="16.5" customHeight="1" thickTop="1" x14ac:dyDescent="0.25">
      <c r="A7" s="36" t="s">
        <v>1</v>
      </c>
      <c r="B7" s="38" t="s">
        <v>2</v>
      </c>
      <c r="C7" s="40" t="s">
        <v>12</v>
      </c>
    </row>
    <row r="8" spans="1:3" ht="15.75" thickBot="1" x14ac:dyDescent="0.3">
      <c r="A8" s="37"/>
      <c r="B8" s="39"/>
      <c r="C8" s="41"/>
    </row>
    <row r="9" spans="1:3" ht="15.75" thickTop="1" x14ac:dyDescent="0.25">
      <c r="A9" s="11">
        <v>1</v>
      </c>
      <c r="B9" s="12" t="s">
        <v>17</v>
      </c>
      <c r="C9" s="25">
        <f>PRODUKSI!C9/TM!C9</f>
        <v>1.2</v>
      </c>
    </row>
    <row r="10" spans="1:3" x14ac:dyDescent="0.25">
      <c r="A10" s="9">
        <v>2</v>
      </c>
      <c r="B10" s="13" t="s">
        <v>6</v>
      </c>
      <c r="C10" s="26">
        <v>0</v>
      </c>
    </row>
    <row r="11" spans="1:3" x14ac:dyDescent="0.25">
      <c r="A11" s="9">
        <v>3</v>
      </c>
      <c r="B11" s="13" t="s">
        <v>18</v>
      </c>
      <c r="C11" s="26">
        <v>0</v>
      </c>
    </row>
    <row r="12" spans="1:3" x14ac:dyDescent="0.25">
      <c r="A12" s="9">
        <v>4</v>
      </c>
      <c r="B12" s="13" t="s">
        <v>19</v>
      </c>
      <c r="C12" s="26">
        <f>PRODUKSI!C12/TM!C12</f>
        <v>1.0169491525423728</v>
      </c>
    </row>
    <row r="13" spans="1:3" x14ac:dyDescent="0.25">
      <c r="A13" s="9">
        <v>5</v>
      </c>
      <c r="B13" s="13" t="s">
        <v>20</v>
      </c>
      <c r="C13" s="26">
        <v>0</v>
      </c>
    </row>
    <row r="14" spans="1:3" x14ac:dyDescent="0.25">
      <c r="A14" s="9">
        <v>6</v>
      </c>
      <c r="B14" s="13" t="s">
        <v>21</v>
      </c>
      <c r="C14" s="26">
        <f>PRODUKSI!C14/TM!C14</f>
        <v>3.209090909090909</v>
      </c>
    </row>
    <row r="15" spans="1:3" x14ac:dyDescent="0.25">
      <c r="A15" s="9">
        <v>7</v>
      </c>
      <c r="B15" s="13" t="s">
        <v>22</v>
      </c>
      <c r="C15" s="26">
        <f>PRODUKSI!C15/TM!C15</f>
        <v>3.8125643666323379</v>
      </c>
    </row>
    <row r="16" spans="1:3" x14ac:dyDescent="0.25">
      <c r="A16" s="9">
        <v>8</v>
      </c>
      <c r="B16" s="13" t="s">
        <v>23</v>
      </c>
      <c r="C16" s="26">
        <f>PRODUKSI!C16/TM!C16</f>
        <v>2.8880597014925371</v>
      </c>
    </row>
    <row r="17" spans="1:3" x14ac:dyDescent="0.25">
      <c r="A17" s="9">
        <v>9</v>
      </c>
      <c r="B17" s="13" t="s">
        <v>24</v>
      </c>
      <c r="C17" s="26">
        <f>PRODUKSI!C17/TM!C17</f>
        <v>0.82666666666666666</v>
      </c>
    </row>
    <row r="18" spans="1:3" x14ac:dyDescent="0.25">
      <c r="A18" s="9">
        <v>10</v>
      </c>
      <c r="B18" s="13" t="s">
        <v>7</v>
      </c>
      <c r="C18" s="26">
        <f>PRODUKSI!C18/TM!C18</f>
        <v>2.1071428571428572</v>
      </c>
    </row>
    <row r="19" spans="1:3" x14ac:dyDescent="0.25">
      <c r="A19" s="9">
        <v>11</v>
      </c>
      <c r="B19" s="13" t="s">
        <v>25</v>
      </c>
      <c r="C19" s="26">
        <f>PRODUKSI!C19/TM!C19</f>
        <v>6.0224056603773581</v>
      </c>
    </row>
    <row r="20" spans="1:3" x14ac:dyDescent="0.25">
      <c r="A20" s="9">
        <v>12</v>
      </c>
      <c r="B20" s="13" t="s">
        <v>26</v>
      </c>
      <c r="C20" s="26">
        <f>PRODUKSI!C20/TM!C20</f>
        <v>2.2000000000000002</v>
      </c>
    </row>
    <row r="21" spans="1:3" x14ac:dyDescent="0.25">
      <c r="A21" s="9">
        <v>13</v>
      </c>
      <c r="B21" s="13" t="s">
        <v>27</v>
      </c>
      <c r="C21" s="26">
        <f>PRODUKSI!C21/TM!C21</f>
        <v>4.0315985130111525</v>
      </c>
    </row>
    <row r="22" spans="1:3" x14ac:dyDescent="0.25">
      <c r="A22" s="9">
        <v>14</v>
      </c>
      <c r="B22" s="13" t="s">
        <v>28</v>
      </c>
      <c r="C22" s="26">
        <f>PRODUKSI!C22/TM!C22</f>
        <v>4.3577127659574471</v>
      </c>
    </row>
    <row r="23" spans="1:3" x14ac:dyDescent="0.25">
      <c r="A23" s="9">
        <v>15</v>
      </c>
      <c r="B23" s="13" t="s">
        <v>29</v>
      </c>
      <c r="C23" s="26">
        <f>PRODUKSI!C23/TM!C23</f>
        <v>1.2857142857142858</v>
      </c>
    </row>
    <row r="24" spans="1:3" x14ac:dyDescent="0.25">
      <c r="A24" s="9">
        <v>16</v>
      </c>
      <c r="B24" s="13" t="s">
        <v>30</v>
      </c>
      <c r="C24" s="26">
        <f>PRODUKSI!C24/TM!C24</f>
        <v>3.2913907284768213</v>
      </c>
    </row>
    <row r="25" spans="1:3" x14ac:dyDescent="0.25">
      <c r="A25" s="9">
        <v>17</v>
      </c>
      <c r="B25" s="13" t="s">
        <v>31</v>
      </c>
      <c r="C25" s="26">
        <f>PRODUKSI!C25/TM!C25</f>
        <v>1.4074074074074074</v>
      </c>
    </row>
    <row r="26" spans="1:3" x14ac:dyDescent="0.25">
      <c r="A26" s="9">
        <v>18</v>
      </c>
      <c r="B26" s="13" t="s">
        <v>32</v>
      </c>
      <c r="C26" s="26">
        <f>PRODUKSI!C26/TM!C26</f>
        <v>4.0722569134701159</v>
      </c>
    </row>
    <row r="27" spans="1:3" x14ac:dyDescent="0.25">
      <c r="A27" s="9">
        <v>19</v>
      </c>
      <c r="B27" s="13" t="s">
        <v>33</v>
      </c>
      <c r="C27" s="26">
        <f>PRODUKSI!C27/TM!C27</f>
        <v>0.8833333333333333</v>
      </c>
    </row>
    <row r="28" spans="1:3" x14ac:dyDescent="0.25">
      <c r="A28" s="9">
        <v>20</v>
      </c>
      <c r="B28" s="13" t="s">
        <v>34</v>
      </c>
      <c r="C28" s="26">
        <f>PRODUKSI!C28/TM!C28</f>
        <v>0.7142857142857143</v>
      </c>
    </row>
    <row r="29" spans="1:3" x14ac:dyDescent="0.25">
      <c r="A29" s="9">
        <v>21</v>
      </c>
      <c r="B29" s="13" t="s">
        <v>35</v>
      </c>
      <c r="C29" s="26">
        <f>PRODUKSI!C29/TM!C29</f>
        <v>5.3307034845496384</v>
      </c>
    </row>
    <row r="30" spans="1:3" ht="15.75" thickBot="1" x14ac:dyDescent="0.3">
      <c r="A30" s="9">
        <v>22</v>
      </c>
      <c r="B30" s="14" t="s">
        <v>36</v>
      </c>
      <c r="C30" s="27">
        <f>PRODUKSI!C30/TM!C30</f>
        <v>2.3344103392568658</v>
      </c>
    </row>
    <row r="31" spans="1:3" ht="15.75" thickBot="1" x14ac:dyDescent="0.3">
      <c r="A31" s="42" t="s">
        <v>37</v>
      </c>
      <c r="B31" s="43"/>
      <c r="C31" s="8">
        <f>PRODUKSI!C31/TM!C31</f>
        <v>4.0803595265640293</v>
      </c>
    </row>
    <row r="32" spans="1:3" ht="15.75" thickTop="1" x14ac:dyDescent="0.25"/>
  </sheetData>
  <mergeCells count="5">
    <mergeCell ref="A2:C2"/>
    <mergeCell ref="A7:A8"/>
    <mergeCell ref="B7:B8"/>
    <mergeCell ref="A31:B31"/>
    <mergeCell ref="C7:C8"/>
  </mergeCells>
  <pageMargins left="0.7" right="0.7" top="0.75" bottom="0.75" header="0.3" footer="0.3"/>
  <pageSetup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32"/>
  <sheetViews>
    <sheetView workbookViewId="0">
      <selection activeCell="A2" sqref="A2:C2"/>
    </sheetView>
  </sheetViews>
  <sheetFormatPr defaultRowHeight="15" x14ac:dyDescent="0.25"/>
  <cols>
    <col min="1" max="1" width="4.5703125" customWidth="1"/>
    <col min="2" max="2" width="32.7109375" customWidth="1"/>
    <col min="3" max="3" width="25" customWidth="1"/>
  </cols>
  <sheetData>
    <row r="2" spans="1:3" ht="40.5" customHeight="1" x14ac:dyDescent="0.25">
      <c r="A2" s="35" t="s">
        <v>41</v>
      </c>
      <c r="B2" s="35"/>
      <c r="C2" s="35"/>
    </row>
    <row r="3" spans="1:3" x14ac:dyDescent="0.25">
      <c r="A3" s="5"/>
      <c r="B3" s="6"/>
      <c r="C3" s="6"/>
    </row>
    <row r="4" spans="1:3" x14ac:dyDescent="0.25">
      <c r="A4" s="7" t="s">
        <v>10</v>
      </c>
      <c r="B4" s="6"/>
      <c r="C4" s="7" t="s">
        <v>14</v>
      </c>
    </row>
    <row r="5" spans="1:3" x14ac:dyDescent="0.25">
      <c r="A5" s="1" t="s">
        <v>0</v>
      </c>
      <c r="B5" s="7"/>
      <c r="C5" s="1" t="s">
        <v>16</v>
      </c>
    </row>
    <row r="6" spans="1:3" ht="15.75" thickBot="1" x14ac:dyDescent="0.3"/>
    <row r="7" spans="1:3" ht="16.5" customHeight="1" thickTop="1" x14ac:dyDescent="0.25">
      <c r="A7" s="36" t="s">
        <v>1</v>
      </c>
      <c r="B7" s="38" t="s">
        <v>2</v>
      </c>
      <c r="C7" s="44" t="s">
        <v>11</v>
      </c>
    </row>
    <row r="8" spans="1:3" ht="15.75" thickBot="1" x14ac:dyDescent="0.3">
      <c r="A8" s="37"/>
      <c r="B8" s="39"/>
      <c r="C8" s="45"/>
    </row>
    <row r="9" spans="1:3" ht="15.75" thickTop="1" x14ac:dyDescent="0.25">
      <c r="A9" s="11">
        <v>1</v>
      </c>
      <c r="B9" s="12" t="s">
        <v>17</v>
      </c>
      <c r="C9" s="22">
        <v>6</v>
      </c>
    </row>
    <row r="10" spans="1:3" x14ac:dyDescent="0.25">
      <c r="A10" s="9">
        <v>2</v>
      </c>
      <c r="B10" s="13" t="s">
        <v>6</v>
      </c>
      <c r="C10" s="23">
        <v>0</v>
      </c>
    </row>
    <row r="11" spans="1:3" x14ac:dyDescent="0.25">
      <c r="A11" s="9">
        <v>3</v>
      </c>
      <c r="B11" s="13" t="s">
        <v>18</v>
      </c>
      <c r="C11" s="23">
        <v>0</v>
      </c>
    </row>
    <row r="12" spans="1:3" x14ac:dyDescent="0.25">
      <c r="A12" s="9">
        <v>4</v>
      </c>
      <c r="B12" s="13" t="s">
        <v>19</v>
      </c>
      <c r="C12" s="23">
        <v>60</v>
      </c>
    </row>
    <row r="13" spans="1:3" x14ac:dyDescent="0.25">
      <c r="A13" s="9">
        <v>5</v>
      </c>
      <c r="B13" s="13" t="s">
        <v>20</v>
      </c>
      <c r="C13" s="23">
        <v>0</v>
      </c>
    </row>
    <row r="14" spans="1:3" x14ac:dyDescent="0.25">
      <c r="A14" s="9">
        <v>6</v>
      </c>
      <c r="B14" s="13" t="s">
        <v>21</v>
      </c>
      <c r="C14" s="23">
        <v>706</v>
      </c>
    </row>
    <row r="15" spans="1:3" x14ac:dyDescent="0.25">
      <c r="A15" s="9">
        <v>7</v>
      </c>
      <c r="B15" s="13" t="s">
        <v>22</v>
      </c>
      <c r="C15" s="23">
        <v>3702</v>
      </c>
    </row>
    <row r="16" spans="1:3" x14ac:dyDescent="0.25">
      <c r="A16" s="9">
        <v>8</v>
      </c>
      <c r="B16" s="13" t="s">
        <v>23</v>
      </c>
      <c r="C16" s="23">
        <v>774</v>
      </c>
    </row>
    <row r="17" spans="1:3" x14ac:dyDescent="0.25">
      <c r="A17" s="9">
        <v>9</v>
      </c>
      <c r="B17" s="13" t="s">
        <v>24</v>
      </c>
      <c r="C17" s="23">
        <v>62</v>
      </c>
    </row>
    <row r="18" spans="1:3" x14ac:dyDescent="0.25">
      <c r="A18" s="9">
        <v>10</v>
      </c>
      <c r="B18" s="13" t="s">
        <v>7</v>
      </c>
      <c r="C18" s="23">
        <v>2124</v>
      </c>
    </row>
    <row r="19" spans="1:3" x14ac:dyDescent="0.25">
      <c r="A19" s="9">
        <v>11</v>
      </c>
      <c r="B19" s="13" t="s">
        <v>25</v>
      </c>
      <c r="C19" s="23">
        <v>10214</v>
      </c>
    </row>
    <row r="20" spans="1:3" x14ac:dyDescent="0.25">
      <c r="A20" s="9">
        <v>12</v>
      </c>
      <c r="B20" s="13" t="s">
        <v>26</v>
      </c>
      <c r="C20" s="23">
        <v>44</v>
      </c>
    </row>
    <row r="21" spans="1:3" x14ac:dyDescent="0.25">
      <c r="A21" s="9">
        <v>13</v>
      </c>
      <c r="B21" s="13" t="s">
        <v>27</v>
      </c>
      <c r="C21" s="23">
        <v>4338</v>
      </c>
    </row>
    <row r="22" spans="1:3" x14ac:dyDescent="0.25">
      <c r="A22" s="9">
        <v>14</v>
      </c>
      <c r="B22" s="13" t="s">
        <v>28</v>
      </c>
      <c r="C22" s="23">
        <v>6554</v>
      </c>
    </row>
    <row r="23" spans="1:3" x14ac:dyDescent="0.25">
      <c r="A23" s="9">
        <v>15</v>
      </c>
      <c r="B23" s="13" t="s">
        <v>29</v>
      </c>
      <c r="C23" s="23">
        <v>18</v>
      </c>
    </row>
    <row r="24" spans="1:3" x14ac:dyDescent="0.25">
      <c r="A24" s="9">
        <v>16</v>
      </c>
      <c r="B24" s="13" t="s">
        <v>30</v>
      </c>
      <c r="C24" s="23">
        <v>2982</v>
      </c>
    </row>
    <row r="25" spans="1:3" x14ac:dyDescent="0.25">
      <c r="A25" s="9">
        <v>17</v>
      </c>
      <c r="B25" s="13" t="s">
        <v>31</v>
      </c>
      <c r="C25" s="23">
        <v>38</v>
      </c>
    </row>
    <row r="26" spans="1:3" x14ac:dyDescent="0.25">
      <c r="A26" s="9">
        <v>18</v>
      </c>
      <c r="B26" s="13" t="s">
        <v>32</v>
      </c>
      <c r="C26" s="23">
        <v>4565</v>
      </c>
    </row>
    <row r="27" spans="1:3" x14ac:dyDescent="0.25">
      <c r="A27" s="9">
        <v>19</v>
      </c>
      <c r="B27" s="13" t="s">
        <v>33</v>
      </c>
      <c r="C27" s="23">
        <v>106</v>
      </c>
    </row>
    <row r="28" spans="1:3" x14ac:dyDescent="0.25">
      <c r="A28" s="9">
        <v>20</v>
      </c>
      <c r="B28" s="13" t="s">
        <v>34</v>
      </c>
      <c r="C28" s="23">
        <v>5</v>
      </c>
    </row>
    <row r="29" spans="1:3" x14ac:dyDescent="0.25">
      <c r="A29" s="9">
        <v>21</v>
      </c>
      <c r="B29" s="13" t="s">
        <v>35</v>
      </c>
      <c r="C29" s="23">
        <v>8108</v>
      </c>
    </row>
    <row r="30" spans="1:3" ht="15.75" thickBot="1" x14ac:dyDescent="0.3">
      <c r="A30" s="9">
        <v>22</v>
      </c>
      <c r="B30" s="14" t="s">
        <v>36</v>
      </c>
      <c r="C30" s="24">
        <v>1445</v>
      </c>
    </row>
    <row r="31" spans="1:3" ht="15.75" thickBot="1" x14ac:dyDescent="0.3">
      <c r="A31" s="42" t="s">
        <v>8</v>
      </c>
      <c r="B31" s="43"/>
      <c r="C31" s="8">
        <f>SUM(C9:C30)</f>
        <v>45851</v>
      </c>
    </row>
    <row r="32" spans="1:3" ht="15.75" thickTop="1" x14ac:dyDescent="0.25"/>
  </sheetData>
  <mergeCells count="5">
    <mergeCell ref="A2:C2"/>
    <mergeCell ref="A7:A8"/>
    <mergeCell ref="B7:B8"/>
    <mergeCell ref="A31:B31"/>
    <mergeCell ref="C7:C8"/>
  </mergeCells>
  <hyperlinks>
    <hyperlink ref="C26:C30" r:id="rId1" display="=4491+17,41"/>
    <hyperlink ref="C15" r:id="rId2" display="=3500+17,41"/>
    <hyperlink ref="C16" r:id="rId3" display="=+(D19/360*D19/75%)*0,2%+(D19/360*D19/75%)"/>
    <hyperlink ref="C17" r:id="rId4" display="=+(D20/360*D20/75%)*0,2%+(D20/360*D20/75%)"/>
    <hyperlink ref="C22" r:id="rId5" display="=7464+17,4"/>
    <hyperlink ref="C24" r:id="rId6" display="=2901+17,41"/>
    <hyperlink ref="C18" r:id="rId7" display="=+(D21/360*D21/75%)*0,2%+(D21/360*D21/75%)"/>
    <hyperlink ref="C21" r:id="rId8" display="=4240+17,42"/>
    <hyperlink ref="C23" r:id="rId9" display="=+(D25/360*D25/75%)*0,2%+(D25/360*D25/75%)"/>
  </hyperlinks>
  <pageMargins left="0.7" right="0.7" top="0.75" bottom="0.75" header="0.3" footer="0.3"/>
  <pageSetup orientation="portrait" horizontalDpi="4294967293" verticalDpi="0" r:id="rId1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32"/>
  <sheetViews>
    <sheetView workbookViewId="0">
      <selection activeCell="A2" sqref="A2:C2"/>
    </sheetView>
  </sheetViews>
  <sheetFormatPr defaultRowHeight="15" x14ac:dyDescent="0.25"/>
  <cols>
    <col min="1" max="1" width="4.5703125" customWidth="1"/>
    <col min="2" max="2" width="32.7109375" customWidth="1"/>
    <col min="3" max="3" width="25" customWidth="1"/>
  </cols>
  <sheetData>
    <row r="2" spans="1:3" ht="40.5" customHeight="1" x14ac:dyDescent="0.25">
      <c r="A2" s="35" t="s">
        <v>42</v>
      </c>
      <c r="B2" s="35"/>
      <c r="C2" s="35"/>
    </row>
    <row r="3" spans="1:3" x14ac:dyDescent="0.25">
      <c r="A3" s="5"/>
      <c r="B3" s="6"/>
      <c r="C3" s="6"/>
    </row>
    <row r="4" spans="1:3" x14ac:dyDescent="0.25">
      <c r="A4" s="7" t="s">
        <v>10</v>
      </c>
      <c r="B4" s="6"/>
      <c r="C4" s="7" t="s">
        <v>14</v>
      </c>
    </row>
    <row r="5" spans="1:3" x14ac:dyDescent="0.25">
      <c r="A5" s="1" t="s">
        <v>0</v>
      </c>
      <c r="B5" s="7"/>
      <c r="C5" s="1" t="s">
        <v>16</v>
      </c>
    </row>
    <row r="6" spans="1:3" ht="15.75" thickBot="1" x14ac:dyDescent="0.3"/>
    <row r="7" spans="1:3" ht="16.5" customHeight="1" thickTop="1" x14ac:dyDescent="0.25">
      <c r="A7" s="36" t="s">
        <v>1</v>
      </c>
      <c r="B7" s="38" t="s">
        <v>2</v>
      </c>
      <c r="C7" s="44" t="s">
        <v>15</v>
      </c>
    </row>
    <row r="8" spans="1:3" ht="15.75" thickBot="1" x14ac:dyDescent="0.3">
      <c r="A8" s="37"/>
      <c r="B8" s="39"/>
      <c r="C8" s="45"/>
    </row>
    <row r="9" spans="1:3" ht="15.75" thickTop="1" x14ac:dyDescent="0.25">
      <c r="A9" s="11">
        <v>1</v>
      </c>
      <c r="B9" s="12" t="s">
        <v>17</v>
      </c>
      <c r="C9" s="19">
        <f>TBM!C9+TM!C9+TR!C9</f>
        <v>1069</v>
      </c>
    </row>
    <row r="10" spans="1:3" x14ac:dyDescent="0.25">
      <c r="A10" s="9">
        <v>2</v>
      </c>
      <c r="B10" s="13" t="s">
        <v>6</v>
      </c>
      <c r="C10" s="20">
        <f>TBM!C10+TM!C10+TR!C10</f>
        <v>50</v>
      </c>
    </row>
    <row r="11" spans="1:3" x14ac:dyDescent="0.25">
      <c r="A11" s="9">
        <v>3</v>
      </c>
      <c r="B11" s="13" t="s">
        <v>18</v>
      </c>
      <c r="C11" s="20">
        <f>TBM!C11+TM!C11+TR!C11</f>
        <v>159</v>
      </c>
    </row>
    <row r="12" spans="1:3" x14ac:dyDescent="0.25">
      <c r="A12" s="9">
        <v>4</v>
      </c>
      <c r="B12" s="13" t="s">
        <v>19</v>
      </c>
      <c r="C12" s="20">
        <f>TBM!C12+TM!C12+TR!C12</f>
        <v>481</v>
      </c>
    </row>
    <row r="13" spans="1:3" x14ac:dyDescent="0.25">
      <c r="A13" s="9">
        <v>5</v>
      </c>
      <c r="B13" s="13" t="s">
        <v>20</v>
      </c>
      <c r="C13" s="20">
        <f>TBM!C13+TM!C13+TR!C13</f>
        <v>436</v>
      </c>
    </row>
    <row r="14" spans="1:3" x14ac:dyDescent="0.25">
      <c r="A14" s="9">
        <v>6</v>
      </c>
      <c r="B14" s="13" t="s">
        <v>21</v>
      </c>
      <c r="C14" s="20">
        <f>TBM!C14+TM!C14+TR!C14</f>
        <v>240</v>
      </c>
    </row>
    <row r="15" spans="1:3" x14ac:dyDescent="0.25">
      <c r="A15" s="9">
        <v>7</v>
      </c>
      <c r="B15" s="13" t="s">
        <v>22</v>
      </c>
      <c r="C15" s="20">
        <f>TBM!C15+TM!C15+TR!C15</f>
        <v>1993</v>
      </c>
    </row>
    <row r="16" spans="1:3" x14ac:dyDescent="0.25">
      <c r="A16" s="9">
        <v>8</v>
      </c>
      <c r="B16" s="13" t="s">
        <v>23</v>
      </c>
      <c r="C16" s="20">
        <f>TBM!C16+TM!C16+TR!C16</f>
        <v>274</v>
      </c>
    </row>
    <row r="17" spans="1:3" x14ac:dyDescent="0.25">
      <c r="A17" s="9">
        <v>9</v>
      </c>
      <c r="B17" s="13" t="s">
        <v>24</v>
      </c>
      <c r="C17" s="20">
        <f>TBM!C17+TM!C17+TR!C17</f>
        <v>77</v>
      </c>
    </row>
    <row r="18" spans="1:3" x14ac:dyDescent="0.25">
      <c r="A18" s="9">
        <v>10</v>
      </c>
      <c r="B18" s="13" t="s">
        <v>7</v>
      </c>
      <c r="C18" s="20">
        <f>TBM!C18+TM!C18+TR!C18</f>
        <v>2330</v>
      </c>
    </row>
    <row r="19" spans="1:3" x14ac:dyDescent="0.25">
      <c r="A19" s="9">
        <v>11</v>
      </c>
      <c r="B19" s="13" t="s">
        <v>25</v>
      </c>
      <c r="C19" s="20">
        <f>TBM!C19+TM!C19+TR!C19</f>
        <v>4074</v>
      </c>
    </row>
    <row r="20" spans="1:3" x14ac:dyDescent="0.25">
      <c r="A20" s="9">
        <v>12</v>
      </c>
      <c r="B20" s="13" t="s">
        <v>26</v>
      </c>
      <c r="C20" s="20">
        <f>TBM!C20+TM!C20+TR!C20</f>
        <v>25</v>
      </c>
    </row>
    <row r="21" spans="1:3" x14ac:dyDescent="0.25">
      <c r="A21" s="9">
        <v>13</v>
      </c>
      <c r="B21" s="13" t="s">
        <v>27</v>
      </c>
      <c r="C21" s="20">
        <f>TBM!C21+TM!C21+TR!C21</f>
        <v>1548</v>
      </c>
    </row>
    <row r="22" spans="1:3" x14ac:dyDescent="0.25">
      <c r="A22" s="9">
        <v>14</v>
      </c>
      <c r="B22" s="13" t="s">
        <v>28</v>
      </c>
      <c r="C22" s="20">
        <f>TBM!C22+TM!C22+TR!C22</f>
        <v>1894</v>
      </c>
    </row>
    <row r="23" spans="1:3" x14ac:dyDescent="0.25">
      <c r="A23" s="9">
        <v>15</v>
      </c>
      <c r="B23" s="13" t="s">
        <v>29</v>
      </c>
      <c r="C23" s="20">
        <f>TBM!C23+TM!C23+TR!C23</f>
        <v>15</v>
      </c>
    </row>
    <row r="24" spans="1:3" x14ac:dyDescent="0.25">
      <c r="A24" s="9">
        <v>16</v>
      </c>
      <c r="B24" s="13" t="s">
        <v>30</v>
      </c>
      <c r="C24" s="20">
        <f>TBM!C24+TM!C24+TR!C24</f>
        <v>1171</v>
      </c>
    </row>
    <row r="25" spans="1:3" x14ac:dyDescent="0.25">
      <c r="A25" s="9">
        <v>17</v>
      </c>
      <c r="B25" s="13" t="s">
        <v>31</v>
      </c>
      <c r="C25" s="20">
        <f>TBM!C25+TM!C25+TR!C25</f>
        <v>45</v>
      </c>
    </row>
    <row r="26" spans="1:3" x14ac:dyDescent="0.25">
      <c r="A26" s="9">
        <v>18</v>
      </c>
      <c r="B26" s="13" t="s">
        <v>32</v>
      </c>
      <c r="C26" s="20">
        <f>TBM!C26+TM!C26+TR!C26</f>
        <v>1205</v>
      </c>
    </row>
    <row r="27" spans="1:3" x14ac:dyDescent="0.25">
      <c r="A27" s="9">
        <v>19</v>
      </c>
      <c r="B27" s="13" t="s">
        <v>33</v>
      </c>
      <c r="C27" s="20">
        <f>TBM!C27+TM!C27+TR!C27</f>
        <v>129</v>
      </c>
    </row>
    <row r="28" spans="1:3" x14ac:dyDescent="0.25">
      <c r="A28" s="9">
        <v>20</v>
      </c>
      <c r="B28" s="13" t="s">
        <v>34</v>
      </c>
      <c r="C28" s="20">
        <f>TBM!C28+TM!C28+TR!C28</f>
        <v>7</v>
      </c>
    </row>
    <row r="29" spans="1:3" x14ac:dyDescent="0.25">
      <c r="A29" s="9">
        <v>21</v>
      </c>
      <c r="B29" s="13" t="s">
        <v>35</v>
      </c>
      <c r="C29" s="20">
        <f>TBM!C29+TM!C29+TR!C29</f>
        <v>1678</v>
      </c>
    </row>
    <row r="30" spans="1:3" ht="15.75" thickBot="1" x14ac:dyDescent="0.3">
      <c r="A30" s="9">
        <v>22</v>
      </c>
      <c r="B30" s="14" t="s">
        <v>36</v>
      </c>
      <c r="C30" s="21">
        <f>TBM!C30+TM!C30+TR!C30</f>
        <v>619</v>
      </c>
    </row>
    <row r="31" spans="1:3" ht="15.75" thickBot="1" x14ac:dyDescent="0.3">
      <c r="A31" s="42" t="s">
        <v>8</v>
      </c>
      <c r="B31" s="43"/>
      <c r="C31" s="8">
        <f>SUM(C9:C30)</f>
        <v>19519</v>
      </c>
    </row>
    <row r="32" spans="1:3" ht="15.75" thickTop="1" x14ac:dyDescent="0.25"/>
  </sheetData>
  <mergeCells count="5">
    <mergeCell ref="A2:C2"/>
    <mergeCell ref="A7:A8"/>
    <mergeCell ref="B7:B8"/>
    <mergeCell ref="A31:B31"/>
    <mergeCell ref="C7:C8"/>
  </mergeCells>
  <pageMargins left="0.7" right="0.7" top="0.75" bottom="0.75" header="0.3" footer="0.3"/>
  <pageSetup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32"/>
  <sheetViews>
    <sheetView workbookViewId="0">
      <selection activeCell="A2" sqref="A2:C2"/>
    </sheetView>
  </sheetViews>
  <sheetFormatPr defaultRowHeight="15" x14ac:dyDescent="0.25"/>
  <cols>
    <col min="1" max="1" width="4.5703125" customWidth="1"/>
    <col min="2" max="2" width="32.7109375" customWidth="1"/>
    <col min="3" max="3" width="25" customWidth="1"/>
  </cols>
  <sheetData>
    <row r="2" spans="1:3" ht="40.5" customHeight="1" x14ac:dyDescent="0.25">
      <c r="A2" s="35" t="s">
        <v>43</v>
      </c>
      <c r="B2" s="35"/>
      <c r="C2" s="35"/>
    </row>
    <row r="3" spans="1:3" x14ac:dyDescent="0.25">
      <c r="A3" s="5"/>
      <c r="B3" s="6"/>
      <c r="C3" s="6"/>
    </row>
    <row r="4" spans="1:3" x14ac:dyDescent="0.25">
      <c r="A4" s="7" t="s">
        <v>10</v>
      </c>
      <c r="B4" s="6"/>
      <c r="C4" s="7" t="s">
        <v>14</v>
      </c>
    </row>
    <row r="5" spans="1:3" x14ac:dyDescent="0.25">
      <c r="A5" s="1" t="s">
        <v>0</v>
      </c>
      <c r="B5" s="7"/>
      <c r="C5" s="1" t="s">
        <v>16</v>
      </c>
    </row>
    <row r="6" spans="1:3" ht="15.75" thickBot="1" x14ac:dyDescent="0.3"/>
    <row r="7" spans="1:3" ht="16.5" customHeight="1" thickTop="1" thickBot="1" x14ac:dyDescent="0.3">
      <c r="A7" s="36" t="s">
        <v>1</v>
      </c>
      <c r="B7" s="38" t="s">
        <v>2</v>
      </c>
      <c r="C7" s="2" t="s">
        <v>9</v>
      </c>
    </row>
    <row r="8" spans="1:3" ht="15.75" thickBot="1" x14ac:dyDescent="0.3">
      <c r="A8" s="37"/>
      <c r="B8" s="39"/>
      <c r="C8" s="3" t="s">
        <v>5</v>
      </c>
    </row>
    <row r="9" spans="1:3" ht="15.75" thickTop="1" x14ac:dyDescent="0.25">
      <c r="A9" s="11">
        <v>1</v>
      </c>
      <c r="B9" s="12" t="s">
        <v>17</v>
      </c>
      <c r="C9" s="18">
        <v>0</v>
      </c>
    </row>
    <row r="10" spans="1:3" x14ac:dyDescent="0.25">
      <c r="A10" s="9">
        <v>2</v>
      </c>
      <c r="B10" s="13" t="s">
        <v>6</v>
      </c>
      <c r="C10" s="16">
        <v>0</v>
      </c>
    </row>
    <row r="11" spans="1:3" x14ac:dyDescent="0.25">
      <c r="A11" s="9">
        <v>3</v>
      </c>
      <c r="B11" s="13" t="s">
        <v>18</v>
      </c>
      <c r="C11" s="16">
        <v>0</v>
      </c>
    </row>
    <row r="12" spans="1:3" x14ac:dyDescent="0.25">
      <c r="A12" s="9">
        <v>4</v>
      </c>
      <c r="B12" s="13" t="s">
        <v>19</v>
      </c>
      <c r="C12" s="16">
        <v>0</v>
      </c>
    </row>
    <row r="13" spans="1:3" x14ac:dyDescent="0.25">
      <c r="A13" s="9">
        <v>5</v>
      </c>
      <c r="B13" s="13" t="s">
        <v>20</v>
      </c>
      <c r="C13" s="16">
        <v>0</v>
      </c>
    </row>
    <row r="14" spans="1:3" x14ac:dyDescent="0.25">
      <c r="A14" s="9">
        <v>6</v>
      </c>
      <c r="B14" s="13" t="s">
        <v>21</v>
      </c>
      <c r="C14" s="16">
        <v>2</v>
      </c>
    </row>
    <row r="15" spans="1:3" x14ac:dyDescent="0.25">
      <c r="A15" s="9">
        <v>7</v>
      </c>
      <c r="B15" s="13" t="s">
        <v>22</v>
      </c>
      <c r="C15" s="16">
        <v>996</v>
      </c>
    </row>
    <row r="16" spans="1:3" x14ac:dyDescent="0.25">
      <c r="A16" s="9">
        <v>8</v>
      </c>
      <c r="B16" s="13" t="s">
        <v>23</v>
      </c>
      <c r="C16" s="16">
        <v>5</v>
      </c>
    </row>
    <row r="17" spans="1:3" x14ac:dyDescent="0.25">
      <c r="A17" s="9">
        <v>9</v>
      </c>
      <c r="B17" s="13" t="s">
        <v>24</v>
      </c>
      <c r="C17" s="16">
        <v>2</v>
      </c>
    </row>
    <row r="18" spans="1:3" x14ac:dyDescent="0.25">
      <c r="A18" s="9">
        <v>10</v>
      </c>
      <c r="B18" s="13" t="s">
        <v>7</v>
      </c>
      <c r="C18" s="16">
        <v>1322</v>
      </c>
    </row>
    <row r="19" spans="1:3" x14ac:dyDescent="0.25">
      <c r="A19" s="9">
        <v>11</v>
      </c>
      <c r="B19" s="13" t="s">
        <v>25</v>
      </c>
      <c r="C19" s="16">
        <v>2378</v>
      </c>
    </row>
    <row r="20" spans="1:3" x14ac:dyDescent="0.25">
      <c r="A20" s="9">
        <v>12</v>
      </c>
      <c r="B20" s="13" t="s">
        <v>26</v>
      </c>
      <c r="C20" s="16">
        <v>5</v>
      </c>
    </row>
    <row r="21" spans="1:3" x14ac:dyDescent="0.25">
      <c r="A21" s="9">
        <v>13</v>
      </c>
      <c r="B21" s="13" t="s">
        <v>27</v>
      </c>
      <c r="C21" s="16">
        <v>472</v>
      </c>
    </row>
    <row r="22" spans="1:3" x14ac:dyDescent="0.25">
      <c r="A22" s="9">
        <v>14</v>
      </c>
      <c r="B22" s="13" t="s">
        <v>28</v>
      </c>
      <c r="C22" s="16">
        <v>390</v>
      </c>
    </row>
    <row r="23" spans="1:3" x14ac:dyDescent="0.25">
      <c r="A23" s="9">
        <v>15</v>
      </c>
      <c r="B23" s="13" t="s">
        <v>29</v>
      </c>
      <c r="C23" s="16">
        <v>1</v>
      </c>
    </row>
    <row r="24" spans="1:3" x14ac:dyDescent="0.25">
      <c r="A24" s="9">
        <v>16</v>
      </c>
      <c r="B24" s="13" t="s">
        <v>30</v>
      </c>
      <c r="C24" s="16">
        <v>265</v>
      </c>
    </row>
    <row r="25" spans="1:3" x14ac:dyDescent="0.25">
      <c r="A25" s="9">
        <v>17</v>
      </c>
      <c r="B25" s="13" t="s">
        <v>31</v>
      </c>
      <c r="C25" s="16">
        <v>18</v>
      </c>
    </row>
    <row r="26" spans="1:3" x14ac:dyDescent="0.25">
      <c r="A26" s="9">
        <v>18</v>
      </c>
      <c r="B26" s="13" t="s">
        <v>32</v>
      </c>
      <c r="C26" s="16">
        <v>84</v>
      </c>
    </row>
    <row r="27" spans="1:3" x14ac:dyDescent="0.25">
      <c r="A27" s="9">
        <v>19</v>
      </c>
      <c r="B27" s="13" t="s">
        <v>33</v>
      </c>
      <c r="C27" s="16">
        <f>SUM(9)</f>
        <v>9</v>
      </c>
    </row>
    <row r="28" spans="1:3" x14ac:dyDescent="0.25">
      <c r="A28" s="9">
        <v>20</v>
      </c>
      <c r="B28" s="13" t="s">
        <v>34</v>
      </c>
      <c r="C28" s="16">
        <v>0</v>
      </c>
    </row>
    <row r="29" spans="1:3" x14ac:dyDescent="0.25">
      <c r="A29" s="9">
        <v>21</v>
      </c>
      <c r="B29" s="13" t="s">
        <v>35</v>
      </c>
      <c r="C29" s="16">
        <v>157</v>
      </c>
    </row>
    <row r="30" spans="1:3" ht="15.75" thickBot="1" x14ac:dyDescent="0.3">
      <c r="A30" s="9">
        <v>22</v>
      </c>
      <c r="B30" s="14" t="s">
        <v>36</v>
      </c>
      <c r="C30" s="17">
        <v>0</v>
      </c>
    </row>
    <row r="31" spans="1:3" ht="15.75" thickBot="1" x14ac:dyDescent="0.3">
      <c r="A31" s="42" t="s">
        <v>8</v>
      </c>
      <c r="B31" s="43"/>
      <c r="C31" s="8">
        <f>SUM(C9:C30)</f>
        <v>6106</v>
      </c>
    </row>
    <row r="32" spans="1:3" ht="15.75" thickTop="1" x14ac:dyDescent="0.25"/>
  </sheetData>
  <mergeCells count="4">
    <mergeCell ref="A2:C2"/>
    <mergeCell ref="A7:A8"/>
    <mergeCell ref="B7:B8"/>
    <mergeCell ref="A31:B31"/>
  </mergeCells>
  <pageMargins left="0.7" right="0.7" top="0.75" bottom="0.75" header="0.3" footer="0.3"/>
  <pageSetup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32"/>
  <sheetViews>
    <sheetView workbookViewId="0">
      <selection activeCell="A2" sqref="A2:C2"/>
    </sheetView>
  </sheetViews>
  <sheetFormatPr defaultRowHeight="15" x14ac:dyDescent="0.25"/>
  <cols>
    <col min="1" max="1" width="4.5703125" customWidth="1"/>
    <col min="2" max="2" width="32.7109375" customWidth="1"/>
    <col min="3" max="3" width="25" customWidth="1"/>
  </cols>
  <sheetData>
    <row r="2" spans="1:3" ht="40.5" customHeight="1" x14ac:dyDescent="0.25">
      <c r="A2" s="35" t="s">
        <v>44</v>
      </c>
      <c r="B2" s="35"/>
      <c r="C2" s="35"/>
    </row>
    <row r="3" spans="1:3" x14ac:dyDescent="0.25">
      <c r="A3" s="5"/>
      <c r="B3" s="6"/>
      <c r="C3" s="6"/>
    </row>
    <row r="4" spans="1:3" x14ac:dyDescent="0.25">
      <c r="A4" s="7" t="s">
        <v>10</v>
      </c>
      <c r="B4" s="6"/>
      <c r="C4" s="7" t="s">
        <v>14</v>
      </c>
    </row>
    <row r="5" spans="1:3" x14ac:dyDescent="0.25">
      <c r="A5" s="1" t="s">
        <v>0</v>
      </c>
      <c r="B5" s="7"/>
      <c r="C5" s="1" t="s">
        <v>16</v>
      </c>
    </row>
    <row r="6" spans="1:3" ht="15.75" thickBot="1" x14ac:dyDescent="0.3"/>
    <row r="7" spans="1:3" ht="16.5" customHeight="1" thickTop="1" thickBot="1" x14ac:dyDescent="0.3">
      <c r="A7" s="36" t="s">
        <v>1</v>
      </c>
      <c r="B7" s="38" t="s">
        <v>2</v>
      </c>
      <c r="C7" s="2" t="s">
        <v>9</v>
      </c>
    </row>
    <row r="8" spans="1:3" ht="15.75" thickBot="1" x14ac:dyDescent="0.3">
      <c r="A8" s="37"/>
      <c r="B8" s="39"/>
      <c r="C8" s="3" t="s">
        <v>4</v>
      </c>
    </row>
    <row r="9" spans="1:3" ht="15.75" thickTop="1" x14ac:dyDescent="0.25">
      <c r="A9" s="11">
        <v>1</v>
      </c>
      <c r="B9" s="12" t="s">
        <v>17</v>
      </c>
      <c r="C9" s="15">
        <v>5</v>
      </c>
    </row>
    <row r="10" spans="1:3" x14ac:dyDescent="0.25">
      <c r="A10" s="9">
        <v>2</v>
      </c>
      <c r="B10" s="13" t="s">
        <v>6</v>
      </c>
      <c r="C10" s="16">
        <v>0</v>
      </c>
    </row>
    <row r="11" spans="1:3" x14ac:dyDescent="0.25">
      <c r="A11" s="9">
        <v>3</v>
      </c>
      <c r="B11" s="13" t="s">
        <v>18</v>
      </c>
      <c r="C11" s="16">
        <v>0</v>
      </c>
    </row>
    <row r="12" spans="1:3" x14ac:dyDescent="0.25">
      <c r="A12" s="9">
        <v>4</v>
      </c>
      <c r="B12" s="13" t="s">
        <v>19</v>
      </c>
      <c r="C12" s="16">
        <v>59</v>
      </c>
    </row>
    <row r="13" spans="1:3" x14ac:dyDescent="0.25">
      <c r="A13" s="9">
        <v>5</v>
      </c>
      <c r="B13" s="13" t="s">
        <v>20</v>
      </c>
      <c r="C13" s="16">
        <v>0</v>
      </c>
    </row>
    <row r="14" spans="1:3" x14ac:dyDescent="0.25">
      <c r="A14" s="9">
        <v>6</v>
      </c>
      <c r="B14" s="13" t="s">
        <v>21</v>
      </c>
      <c r="C14" s="16">
        <v>220</v>
      </c>
    </row>
    <row r="15" spans="1:3" x14ac:dyDescent="0.25">
      <c r="A15" s="9">
        <v>7</v>
      </c>
      <c r="B15" s="13" t="s">
        <v>22</v>
      </c>
      <c r="C15" s="16">
        <v>971</v>
      </c>
    </row>
    <row r="16" spans="1:3" x14ac:dyDescent="0.25">
      <c r="A16" s="9">
        <v>8</v>
      </c>
      <c r="B16" s="13" t="s">
        <v>23</v>
      </c>
      <c r="C16" s="16">
        <v>268</v>
      </c>
    </row>
    <row r="17" spans="1:3" x14ac:dyDescent="0.25">
      <c r="A17" s="9">
        <v>9</v>
      </c>
      <c r="B17" s="13" t="s">
        <v>24</v>
      </c>
      <c r="C17" s="16">
        <f>75</f>
        <v>75</v>
      </c>
    </row>
    <row r="18" spans="1:3" x14ac:dyDescent="0.25">
      <c r="A18" s="9">
        <v>10</v>
      </c>
      <c r="B18" s="13" t="s">
        <v>7</v>
      </c>
      <c r="C18" s="16">
        <v>1008</v>
      </c>
    </row>
    <row r="19" spans="1:3" x14ac:dyDescent="0.25">
      <c r="A19" s="9">
        <v>11</v>
      </c>
      <c r="B19" s="13" t="s">
        <v>25</v>
      </c>
      <c r="C19" s="16">
        <v>1696</v>
      </c>
    </row>
    <row r="20" spans="1:3" x14ac:dyDescent="0.25">
      <c r="A20" s="9">
        <v>12</v>
      </c>
      <c r="B20" s="13" t="s">
        <v>26</v>
      </c>
      <c r="C20" s="16">
        <v>20</v>
      </c>
    </row>
    <row r="21" spans="1:3" x14ac:dyDescent="0.25">
      <c r="A21" s="9">
        <v>13</v>
      </c>
      <c r="B21" s="13" t="s">
        <v>27</v>
      </c>
      <c r="C21" s="16">
        <v>1076</v>
      </c>
    </row>
    <row r="22" spans="1:3" x14ac:dyDescent="0.25">
      <c r="A22" s="9">
        <v>14</v>
      </c>
      <c r="B22" s="13" t="s">
        <v>28</v>
      </c>
      <c r="C22" s="16">
        <v>1504</v>
      </c>
    </row>
    <row r="23" spans="1:3" x14ac:dyDescent="0.25">
      <c r="A23" s="9">
        <v>15</v>
      </c>
      <c r="B23" s="13" t="s">
        <v>29</v>
      </c>
      <c r="C23" s="16">
        <v>14</v>
      </c>
    </row>
    <row r="24" spans="1:3" x14ac:dyDescent="0.25">
      <c r="A24" s="9">
        <v>16</v>
      </c>
      <c r="B24" s="13" t="s">
        <v>30</v>
      </c>
      <c r="C24" s="16">
        <v>906</v>
      </c>
    </row>
    <row r="25" spans="1:3" x14ac:dyDescent="0.25">
      <c r="A25" s="9">
        <v>17</v>
      </c>
      <c r="B25" s="13" t="s">
        <v>31</v>
      </c>
      <c r="C25" s="16">
        <v>27</v>
      </c>
    </row>
    <row r="26" spans="1:3" x14ac:dyDescent="0.25">
      <c r="A26" s="9">
        <v>18</v>
      </c>
      <c r="B26" s="13" t="s">
        <v>32</v>
      </c>
      <c r="C26" s="16">
        <v>1121</v>
      </c>
    </row>
    <row r="27" spans="1:3" x14ac:dyDescent="0.25">
      <c r="A27" s="9">
        <v>19</v>
      </c>
      <c r="B27" s="13" t="s">
        <v>33</v>
      </c>
      <c r="C27" s="16">
        <v>120</v>
      </c>
    </row>
    <row r="28" spans="1:3" x14ac:dyDescent="0.25">
      <c r="A28" s="9">
        <v>20</v>
      </c>
      <c r="B28" s="13" t="s">
        <v>34</v>
      </c>
      <c r="C28" s="16">
        <v>7</v>
      </c>
    </row>
    <row r="29" spans="1:3" x14ac:dyDescent="0.25">
      <c r="A29" s="9">
        <v>21</v>
      </c>
      <c r="B29" s="13" t="s">
        <v>35</v>
      </c>
      <c r="C29" s="16">
        <v>1521</v>
      </c>
    </row>
    <row r="30" spans="1:3" ht="15.75" thickBot="1" x14ac:dyDescent="0.3">
      <c r="A30" s="9">
        <v>22</v>
      </c>
      <c r="B30" s="14" t="s">
        <v>36</v>
      </c>
      <c r="C30" s="17">
        <f>619</f>
        <v>619</v>
      </c>
    </row>
    <row r="31" spans="1:3" ht="15.75" thickBot="1" x14ac:dyDescent="0.3">
      <c r="A31" s="42" t="s">
        <v>8</v>
      </c>
      <c r="B31" s="43"/>
      <c r="C31" s="4">
        <f>SUM(C9:C30)</f>
        <v>11237</v>
      </c>
    </row>
    <row r="32" spans="1:3" ht="15.75" thickTop="1" x14ac:dyDescent="0.25"/>
  </sheetData>
  <mergeCells count="4">
    <mergeCell ref="A2:C2"/>
    <mergeCell ref="A7:A8"/>
    <mergeCell ref="B7:B8"/>
    <mergeCell ref="A31:B31"/>
  </mergeCells>
  <pageMargins left="0.7" right="0.7" top="0.75" bottom="0.75" header="0.3" footer="0.3"/>
  <pageSetup orientation="portrait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32"/>
  <sheetViews>
    <sheetView tabSelected="1" workbookViewId="0">
      <selection activeCell="E8" sqref="E8"/>
    </sheetView>
  </sheetViews>
  <sheetFormatPr defaultRowHeight="15" x14ac:dyDescent="0.25"/>
  <cols>
    <col min="1" max="1" width="4.5703125" customWidth="1"/>
    <col min="2" max="2" width="32.7109375" customWidth="1"/>
    <col min="3" max="3" width="25" customWidth="1"/>
  </cols>
  <sheetData>
    <row r="2" spans="1:3" ht="40.5" customHeight="1" x14ac:dyDescent="0.25">
      <c r="A2" s="35" t="s">
        <v>38</v>
      </c>
      <c r="B2" s="35"/>
      <c r="C2" s="35"/>
    </row>
    <row r="3" spans="1:3" x14ac:dyDescent="0.25">
      <c r="A3" s="5"/>
      <c r="B3" s="6"/>
      <c r="C3" s="6"/>
    </row>
    <row r="4" spans="1:3" x14ac:dyDescent="0.25">
      <c r="A4" s="7" t="s">
        <v>10</v>
      </c>
      <c r="B4" s="6"/>
      <c r="C4" s="7" t="s">
        <v>14</v>
      </c>
    </row>
    <row r="5" spans="1:3" x14ac:dyDescent="0.25">
      <c r="A5" s="1" t="s">
        <v>0</v>
      </c>
      <c r="B5" s="7"/>
      <c r="C5" s="1" t="s">
        <v>16</v>
      </c>
    </row>
    <row r="6" spans="1:3" ht="15.75" thickBot="1" x14ac:dyDescent="0.3"/>
    <row r="7" spans="1:3" ht="16.5" customHeight="1" thickTop="1" thickBot="1" x14ac:dyDescent="0.3">
      <c r="A7" s="36" t="s">
        <v>1</v>
      </c>
      <c r="B7" s="38" t="s">
        <v>2</v>
      </c>
      <c r="C7" s="2" t="s">
        <v>9</v>
      </c>
    </row>
    <row r="8" spans="1:3" ht="15.75" thickBot="1" x14ac:dyDescent="0.3">
      <c r="A8" s="37"/>
      <c r="B8" s="39"/>
      <c r="C8" s="3" t="s">
        <v>3</v>
      </c>
    </row>
    <row r="9" spans="1:3" ht="15.75" thickTop="1" x14ac:dyDescent="0.25">
      <c r="A9" s="11">
        <v>1</v>
      </c>
      <c r="B9" s="12" t="s">
        <v>17</v>
      </c>
      <c r="C9" s="32">
        <v>1064</v>
      </c>
    </row>
    <row r="10" spans="1:3" x14ac:dyDescent="0.25">
      <c r="A10" s="9">
        <v>2</v>
      </c>
      <c r="B10" s="13" t="s">
        <v>6</v>
      </c>
      <c r="C10" s="33">
        <f>85-35</f>
        <v>50</v>
      </c>
    </row>
    <row r="11" spans="1:3" x14ac:dyDescent="0.25">
      <c r="A11" s="9">
        <v>3</v>
      </c>
      <c r="B11" s="13" t="s">
        <v>18</v>
      </c>
      <c r="C11" s="33">
        <v>159</v>
      </c>
    </row>
    <row r="12" spans="1:3" x14ac:dyDescent="0.25">
      <c r="A12" s="9">
        <v>4</v>
      </c>
      <c r="B12" s="13" t="s">
        <v>19</v>
      </c>
      <c r="C12" s="33">
        <v>422</v>
      </c>
    </row>
    <row r="13" spans="1:3" x14ac:dyDescent="0.25">
      <c r="A13" s="9">
        <v>5</v>
      </c>
      <c r="B13" s="13" t="s">
        <v>20</v>
      </c>
      <c r="C13" s="33">
        <v>436</v>
      </c>
    </row>
    <row r="14" spans="1:3" x14ac:dyDescent="0.25">
      <c r="A14" s="9">
        <v>6</v>
      </c>
      <c r="B14" s="13" t="s">
        <v>21</v>
      </c>
      <c r="C14" s="33">
        <v>18</v>
      </c>
    </row>
    <row r="15" spans="1:3" x14ac:dyDescent="0.25">
      <c r="A15" s="9">
        <v>7</v>
      </c>
      <c r="B15" s="13" t="s">
        <v>22</v>
      </c>
      <c r="C15" s="33">
        <v>26</v>
      </c>
    </row>
    <row r="16" spans="1:3" x14ac:dyDescent="0.25">
      <c r="A16" s="9">
        <v>8</v>
      </c>
      <c r="B16" s="13" t="s">
        <v>23</v>
      </c>
      <c r="C16" s="33">
        <v>1</v>
      </c>
    </row>
    <row r="17" spans="1:3" x14ac:dyDescent="0.25">
      <c r="A17" s="9">
        <v>9</v>
      </c>
      <c r="B17" s="13" t="s">
        <v>24</v>
      </c>
      <c r="C17" s="33">
        <v>0</v>
      </c>
    </row>
    <row r="18" spans="1:3" x14ac:dyDescent="0.25">
      <c r="A18" s="9">
        <v>10</v>
      </c>
      <c r="B18" s="13" t="s">
        <v>7</v>
      </c>
      <c r="C18" s="33">
        <v>0</v>
      </c>
    </row>
    <row r="19" spans="1:3" x14ac:dyDescent="0.25">
      <c r="A19" s="9">
        <v>11</v>
      </c>
      <c r="B19" s="13" t="s">
        <v>25</v>
      </c>
      <c r="C19" s="33">
        <v>0</v>
      </c>
    </row>
    <row r="20" spans="1:3" x14ac:dyDescent="0.25">
      <c r="A20" s="9">
        <v>12</v>
      </c>
      <c r="B20" s="13" t="s">
        <v>26</v>
      </c>
      <c r="C20" s="33">
        <v>0</v>
      </c>
    </row>
    <row r="21" spans="1:3" x14ac:dyDescent="0.25">
      <c r="A21" s="9">
        <v>13</v>
      </c>
      <c r="B21" s="13" t="s">
        <v>27</v>
      </c>
      <c r="C21" s="33">
        <v>0</v>
      </c>
    </row>
    <row r="22" spans="1:3" x14ac:dyDescent="0.25">
      <c r="A22" s="9">
        <v>14</v>
      </c>
      <c r="B22" s="13" t="s">
        <v>28</v>
      </c>
      <c r="C22" s="33">
        <v>0</v>
      </c>
    </row>
    <row r="23" spans="1:3" x14ac:dyDescent="0.25">
      <c r="A23" s="9">
        <v>15</v>
      </c>
      <c r="B23" s="13" t="s">
        <v>29</v>
      </c>
      <c r="C23" s="33">
        <v>0</v>
      </c>
    </row>
    <row r="24" spans="1:3" x14ac:dyDescent="0.25">
      <c r="A24" s="9">
        <v>16</v>
      </c>
      <c r="B24" s="13" t="s">
        <v>30</v>
      </c>
      <c r="C24" s="33">
        <v>0</v>
      </c>
    </row>
    <row r="25" spans="1:3" x14ac:dyDescent="0.25">
      <c r="A25" s="9">
        <v>17</v>
      </c>
      <c r="B25" s="13" t="s">
        <v>31</v>
      </c>
      <c r="C25" s="33">
        <v>0</v>
      </c>
    </row>
    <row r="26" spans="1:3" x14ac:dyDescent="0.25">
      <c r="A26" s="9">
        <v>18</v>
      </c>
      <c r="B26" s="13" t="s">
        <v>32</v>
      </c>
      <c r="C26" s="33">
        <v>0</v>
      </c>
    </row>
    <row r="27" spans="1:3" x14ac:dyDescent="0.25">
      <c r="A27" s="9">
        <v>19</v>
      </c>
      <c r="B27" s="13" t="s">
        <v>33</v>
      </c>
      <c r="C27" s="33">
        <v>0</v>
      </c>
    </row>
    <row r="28" spans="1:3" x14ac:dyDescent="0.25">
      <c r="A28" s="9">
        <v>20</v>
      </c>
      <c r="B28" s="13" t="s">
        <v>34</v>
      </c>
      <c r="C28" s="33">
        <v>0</v>
      </c>
    </row>
    <row r="29" spans="1:3" x14ac:dyDescent="0.25">
      <c r="A29" s="9">
        <v>21</v>
      </c>
      <c r="B29" s="13" t="s">
        <v>35</v>
      </c>
      <c r="C29" s="33">
        <v>0</v>
      </c>
    </row>
    <row r="30" spans="1:3" ht="15.75" thickBot="1" x14ac:dyDescent="0.3">
      <c r="A30" s="9">
        <v>22</v>
      </c>
      <c r="B30" s="14" t="s">
        <v>36</v>
      </c>
      <c r="C30" s="34">
        <v>0</v>
      </c>
    </row>
    <row r="31" spans="1:3" ht="15.75" thickBot="1" x14ac:dyDescent="0.3">
      <c r="A31" s="42" t="s">
        <v>8</v>
      </c>
      <c r="B31" s="43"/>
      <c r="C31" s="4">
        <f>SUM(C9:C30)</f>
        <v>2176</v>
      </c>
    </row>
    <row r="32" spans="1:3" ht="15.75" thickTop="1" x14ac:dyDescent="0.25"/>
  </sheetData>
  <mergeCells count="4">
    <mergeCell ref="A7:A8"/>
    <mergeCell ref="A31:B31"/>
    <mergeCell ref="B7:B8"/>
    <mergeCell ref="A2:C2"/>
  </mergeCells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JUMLAH PETANI</vt:lpstr>
      <vt:lpstr>PRODUKTIVITAS</vt:lpstr>
      <vt:lpstr>PRODUKSI</vt:lpstr>
      <vt:lpstr>JUMLAH</vt:lpstr>
      <vt:lpstr>TR</vt:lpstr>
      <vt:lpstr>TM</vt:lpstr>
      <vt:lpstr>TBM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Disbun</dc:creator>
  <cp:lastModifiedBy>Disbun</cp:lastModifiedBy>
  <dcterms:created xsi:type="dcterms:W3CDTF">2025-10-07T01:19:30Z</dcterms:created>
  <dcterms:modified xsi:type="dcterms:W3CDTF">2025-10-09T02:54:50Z</dcterms:modified>
</cp:coreProperties>
</file>