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0115" windowHeight="7755" activeTab="6"/>
  </bookViews>
  <sheets>
    <sheet name="JUMLAH PETANI" sheetId="9" r:id="rId1"/>
    <sheet name="PRODUKTIVITAS" sheetId="8" r:id="rId2"/>
    <sheet name="PRODUKSI" sheetId="7" r:id="rId3"/>
    <sheet name="JUMLAH" sheetId="6" r:id="rId4"/>
    <sheet name="TR" sheetId="5" r:id="rId5"/>
    <sheet name="TM" sheetId="4" r:id="rId6"/>
    <sheet name="TBM" sheetId="1" r:id="rId7"/>
  </sheets>
  <calcPr calcId="144525"/>
</workbook>
</file>

<file path=xl/calcChain.xml><?xml version="1.0" encoding="utf-8"?>
<calcChain xmlns="http://schemas.openxmlformats.org/spreadsheetml/2006/main">
  <c r="C28" i="7" l="1"/>
  <c r="C20" i="7"/>
  <c r="C17" i="7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9" i="6"/>
  <c r="C17" i="5"/>
  <c r="C20" i="4"/>
  <c r="C17" i="4"/>
  <c r="C20" i="1"/>
  <c r="C17" i="1"/>
  <c r="C14" i="1"/>
  <c r="C29" i="9" l="1"/>
  <c r="C29" i="7"/>
  <c r="C29" i="6"/>
  <c r="C29" i="5"/>
  <c r="C29" i="4"/>
  <c r="C29" i="1"/>
</calcChain>
</file>

<file path=xl/sharedStrings.xml><?xml version="1.0" encoding="utf-8"?>
<sst xmlns="http://schemas.openxmlformats.org/spreadsheetml/2006/main" count="205" uniqueCount="42">
  <si>
    <t>TAHUN / SEMESTER</t>
  </si>
  <si>
    <t>NO</t>
  </si>
  <si>
    <t>KECAMATAN</t>
  </si>
  <si>
    <t>TBM</t>
  </si>
  <si>
    <t>TM</t>
  </si>
  <si>
    <t>TR/TTM</t>
  </si>
  <si>
    <t>Semende Darat Laut</t>
  </si>
  <si>
    <t>Semende Darat Tengah</t>
  </si>
  <si>
    <t>Semende Darat Ulu</t>
  </si>
  <si>
    <t>Tanjung Agung</t>
  </si>
  <si>
    <t>Lawang Kidul</t>
  </si>
  <si>
    <t>Muara Enim</t>
  </si>
  <si>
    <t>Ujan Mas</t>
  </si>
  <si>
    <t>Benakat</t>
  </si>
  <si>
    <t>Gunung Megang</t>
  </si>
  <si>
    <t>Rambang Dangku</t>
  </si>
  <si>
    <t>Lubai</t>
  </si>
  <si>
    <t>Rambang</t>
  </si>
  <si>
    <t>Lembak</t>
  </si>
  <si>
    <t>Gelumbang</t>
  </si>
  <si>
    <t>Sungai Rotan</t>
  </si>
  <si>
    <t>Muara Belida</t>
  </si>
  <si>
    <t>Kelekar</t>
  </si>
  <si>
    <t>Belida Darat</t>
  </si>
  <si>
    <t>Lubai Ulu</t>
  </si>
  <si>
    <t>Belimbing</t>
  </si>
  <si>
    <t>Jumlah Seluruh</t>
  </si>
  <si>
    <t>Luas Areal (Ha)</t>
  </si>
  <si>
    <t>JENIS TANAMAN TAHUNAN</t>
  </si>
  <si>
    <t>Produksi (Ton)</t>
  </si>
  <si>
    <t>Produktivitas (Kg/Ha)</t>
  </si>
  <si>
    <t>JUMLAH PETANI (KK)</t>
  </si>
  <si>
    <t>: SAWIT</t>
  </si>
  <si>
    <t>: 2023</t>
  </si>
  <si>
    <t>Jumlah Luas Areal (Ha)</t>
  </si>
  <si>
    <t>JUMLAH PETANI TANAMAN PERKEBUNAN SAWIT MENURUT KECAMATAN DAN KEADAAN TANAMAN TAHUN 2023</t>
  </si>
  <si>
    <t>PRODUKTIVITAS TANAMAN PERKEBUNAN SAWIT MENURUT KECAMATAN DAN KEADAAN TANAMAN TAHUN 2023</t>
  </si>
  <si>
    <t>PRODUKSI TANAMAN PERKEBUNAN SAWIT MENURUT KECAMATAN DAN KEADAAN TANAMAN TAHUN 2023</t>
  </si>
  <si>
    <t>JUMLAH LUAS AREAL TANAMAN PERKEBUNAN SAWIT MENURUT KECAMATAN DAN KEADAAN TANAMAN TAHUN 2023</t>
  </si>
  <si>
    <t>LUAS AREAL TANAMAN RUSAK/ TANAMAN TIDAK MENGHASILKAN PERKEBUNAN SAWIT MENURUT KECAMATAN DAN KEADAAN TANAMAN TAHUN 2023</t>
  </si>
  <si>
    <t>LUAS AREAL TANAMAN MENGHASILKAN PERKEBUNAN SAWIT MENURUT KECAMATAN DAN KEADAAN TANAMAN TAHUN 2023</t>
  </si>
  <si>
    <t>LUAS AREAL TANAMAN BELUM MENGHASILKAN PERKEBUNAN SAWIT MENURUT KECAMATAN DAN KEADAAN TANAMAN TAHUN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</si>
</sst>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164" formatCode="_(* #,##0.00_);_(* \(#,##0.00\);_(* &quot;-&quot;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indexed="64"/>
      </left>
      <right style="double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 style="double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double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indexed="64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41" fontId="4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0" fillId="0" borderId="0" xfId="0" applyFont="1"/>
    <xf numFmtId="0" fontId="1" fillId="0" borderId="0" xfId="0" applyFont="1" applyAlignment="1">
      <alignment vertical="center"/>
    </xf>
    <xf numFmtId="4" fontId="2" fillId="0" borderId="12" xfId="0" applyNumberFormat="1" applyFont="1" applyBorder="1" applyAlignment="1">
      <alignment horizontal="righ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3" fontId="2" fillId="0" borderId="12" xfId="0" applyNumberFormat="1" applyFont="1" applyBorder="1" applyAlignment="1">
      <alignment horizontal="right" vertical="center" wrapText="1"/>
    </xf>
    <xf numFmtId="2" fontId="3" fillId="0" borderId="14" xfId="0" applyNumberFormat="1" applyFont="1" applyBorder="1" applyAlignment="1">
      <alignment horizontal="right" vertical="center" wrapText="1"/>
    </xf>
    <xf numFmtId="2" fontId="3" fillId="0" borderId="15" xfId="0" applyNumberFormat="1" applyFont="1" applyBorder="1" applyAlignment="1">
      <alignment horizontal="right" vertical="center" wrapText="1"/>
    </xf>
    <xf numFmtId="2" fontId="3" fillId="0" borderId="16" xfId="0" applyNumberFormat="1" applyFont="1" applyBorder="1" applyAlignment="1">
      <alignment horizontal="right" vertical="center" wrapText="1"/>
    </xf>
    <xf numFmtId="2" fontId="3" fillId="0" borderId="14" xfId="1" applyNumberFormat="1" applyFont="1" applyBorder="1" applyAlignment="1">
      <alignment horizontal="right" vertical="center" wrapText="1"/>
    </xf>
    <xf numFmtId="164" fontId="3" fillId="0" borderId="15" xfId="1" applyNumberFormat="1" applyFont="1" applyBorder="1" applyAlignment="1">
      <alignment horizontal="right" vertical="center" wrapText="1"/>
    </xf>
    <xf numFmtId="2" fontId="3" fillId="0" borderId="15" xfId="1" applyNumberFormat="1" applyFont="1" applyBorder="1" applyAlignment="1">
      <alignment horizontal="right" vertical="center" wrapText="1"/>
    </xf>
    <xf numFmtId="2" fontId="3" fillId="0" borderId="16" xfId="1" applyNumberFormat="1" applyFont="1" applyBorder="1" applyAlignment="1">
      <alignment horizontal="right" vertical="center" wrapText="1"/>
    </xf>
    <xf numFmtId="164" fontId="5" fillId="0" borderId="14" xfId="1" applyNumberFormat="1" applyFont="1" applyBorder="1" applyAlignment="1" applyProtection="1">
      <alignment horizontal="right" vertical="center" wrapText="1"/>
    </xf>
    <xf numFmtId="164" fontId="5" fillId="0" borderId="15" xfId="1" applyNumberFormat="1" applyFont="1" applyBorder="1" applyAlignment="1" applyProtection="1">
      <alignment horizontal="right" vertical="center" wrapText="1"/>
    </xf>
    <xf numFmtId="164" fontId="5" fillId="0" borderId="16" xfId="1" applyNumberFormat="1" applyFont="1" applyBorder="1" applyAlignment="1" applyProtection="1">
      <alignment horizontal="right" vertical="center" wrapText="1"/>
    </xf>
    <xf numFmtId="37" fontId="3" fillId="0" borderId="14" xfId="1" applyNumberFormat="1" applyFont="1" applyBorder="1" applyAlignment="1">
      <alignment horizontal="center" vertical="center" wrapText="1"/>
    </xf>
    <xf numFmtId="37" fontId="3" fillId="0" borderId="15" xfId="1" applyNumberFormat="1" applyFont="1" applyBorder="1" applyAlignment="1">
      <alignment horizontal="center" vertical="center" wrapText="1"/>
    </xf>
    <xf numFmtId="37" fontId="3" fillId="0" borderId="16" xfId="1" applyNumberFormat="1" applyFont="1" applyBorder="1" applyAlignment="1">
      <alignment horizontal="center" vertical="center" wrapText="1"/>
    </xf>
    <xf numFmtId="3" fontId="3" fillId="0" borderId="21" xfId="0" applyNumberFormat="1" applyFont="1" applyBorder="1" applyAlignment="1">
      <alignment horizontal="center" vertical="center" wrapText="1"/>
    </xf>
    <xf numFmtId="37" fontId="3" fillId="0" borderId="22" xfId="1" applyNumberFormat="1" applyFont="1" applyBorder="1" applyAlignment="1">
      <alignment horizontal="center" vertical="center" wrapText="1"/>
    </xf>
    <xf numFmtId="3" fontId="3" fillId="0" borderId="22" xfId="0" applyNumberFormat="1" applyFont="1" applyBorder="1" applyAlignment="1">
      <alignment horizontal="center" vertical="center" wrapText="1"/>
    </xf>
    <xf numFmtId="3" fontId="3" fillId="0" borderId="2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4"/>
    </xf>
    <xf numFmtId="0" fontId="2" fillId="0" borderId="5" xfId="0" applyFont="1" applyBorder="1" applyAlignment="1">
      <alignment horizontal="left" vertical="center" wrapText="1" indent="4"/>
    </xf>
    <xf numFmtId="0" fontId="1" fillId="0" borderId="1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2">
    <cellStyle name="Comma [0]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=@SUM(D13*36" TargetMode="External"/><Relationship Id="rId3" Type="http://schemas.openxmlformats.org/officeDocument/2006/relationships/hyperlink" Target="mailto:=@SUM(D13*36" TargetMode="External"/><Relationship Id="rId7" Type="http://schemas.openxmlformats.org/officeDocument/2006/relationships/hyperlink" Target="mailto:=@SUM(D13*36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mailto:=@SUM(D13*36" TargetMode="External"/><Relationship Id="rId1" Type="http://schemas.openxmlformats.org/officeDocument/2006/relationships/hyperlink" Target="mailto:=@SUM(D13*36" TargetMode="External"/><Relationship Id="rId6" Type="http://schemas.openxmlformats.org/officeDocument/2006/relationships/hyperlink" Target="mailto:=@SUM(D13*36" TargetMode="External"/><Relationship Id="rId11" Type="http://schemas.openxmlformats.org/officeDocument/2006/relationships/hyperlink" Target="mailto:=@SUM(D13*36" TargetMode="External"/><Relationship Id="rId5" Type="http://schemas.openxmlformats.org/officeDocument/2006/relationships/hyperlink" Target="mailto:=@SUM(D13*36" TargetMode="External"/><Relationship Id="rId10" Type="http://schemas.openxmlformats.org/officeDocument/2006/relationships/hyperlink" Target="mailto:=@SUM(D13*36" TargetMode="External"/><Relationship Id="rId4" Type="http://schemas.openxmlformats.org/officeDocument/2006/relationships/hyperlink" Target="mailto:=@SUM(D13*36" TargetMode="External"/><Relationship Id="rId9" Type="http://schemas.openxmlformats.org/officeDocument/2006/relationships/hyperlink" Target="mailto:=@SUM(D13*36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3" t="s">
        <v>35</v>
      </c>
      <c r="B2" s="33"/>
      <c r="C2" s="33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32</v>
      </c>
    </row>
    <row r="5" spans="1:3" x14ac:dyDescent="0.25">
      <c r="A5" s="1" t="s">
        <v>0</v>
      </c>
      <c r="B5" s="7"/>
      <c r="C5" s="1" t="s">
        <v>33</v>
      </c>
    </row>
    <row r="6" spans="1:3" ht="15.75" thickBot="1" x14ac:dyDescent="0.3"/>
    <row r="7" spans="1:3" ht="16.5" customHeight="1" thickTop="1" x14ac:dyDescent="0.25">
      <c r="A7" s="34" t="s">
        <v>1</v>
      </c>
      <c r="B7" s="36" t="s">
        <v>2</v>
      </c>
      <c r="C7" s="38" t="s">
        <v>31</v>
      </c>
    </row>
    <row r="8" spans="1:3" ht="15.75" thickBot="1" x14ac:dyDescent="0.3">
      <c r="A8" s="35"/>
      <c r="B8" s="37"/>
      <c r="C8" s="39"/>
    </row>
    <row r="9" spans="1:3" x14ac:dyDescent="0.25">
      <c r="A9" s="9">
        <v>1</v>
      </c>
      <c r="B9" s="12" t="s">
        <v>6</v>
      </c>
      <c r="C9" s="29">
        <v>5</v>
      </c>
    </row>
    <row r="10" spans="1:3" x14ac:dyDescent="0.25">
      <c r="A10" s="10">
        <v>2</v>
      </c>
      <c r="B10" s="13" t="s">
        <v>7</v>
      </c>
      <c r="C10" s="30">
        <v>0</v>
      </c>
    </row>
    <row r="11" spans="1:3" x14ac:dyDescent="0.25">
      <c r="A11" s="10">
        <v>3</v>
      </c>
      <c r="B11" s="13" t="s">
        <v>8</v>
      </c>
      <c r="C11" s="30">
        <v>0</v>
      </c>
    </row>
    <row r="12" spans="1:3" x14ac:dyDescent="0.25">
      <c r="A12" s="10">
        <v>4</v>
      </c>
      <c r="B12" s="13" t="s">
        <v>9</v>
      </c>
      <c r="C12" s="31">
        <v>38</v>
      </c>
    </row>
    <row r="13" spans="1:3" x14ac:dyDescent="0.25">
      <c r="A13" s="10">
        <v>5</v>
      </c>
      <c r="B13" s="13" t="s">
        <v>10</v>
      </c>
      <c r="C13" s="31">
        <v>120</v>
      </c>
    </row>
    <row r="14" spans="1:3" x14ac:dyDescent="0.25">
      <c r="A14" s="10">
        <v>6</v>
      </c>
      <c r="B14" s="13" t="s">
        <v>11</v>
      </c>
      <c r="C14" s="31">
        <v>2689</v>
      </c>
    </row>
    <row r="15" spans="1:3" x14ac:dyDescent="0.25">
      <c r="A15" s="10">
        <v>7</v>
      </c>
      <c r="B15" s="13" t="s">
        <v>12</v>
      </c>
      <c r="C15" s="31">
        <v>135</v>
      </c>
    </row>
    <row r="16" spans="1:3" x14ac:dyDescent="0.25">
      <c r="A16" s="10">
        <v>8</v>
      </c>
      <c r="B16" s="13" t="s">
        <v>13</v>
      </c>
      <c r="C16" s="31">
        <v>52</v>
      </c>
    </row>
    <row r="17" spans="1:3" x14ac:dyDescent="0.25">
      <c r="A17" s="10">
        <v>9</v>
      </c>
      <c r="B17" s="13" t="s">
        <v>14</v>
      </c>
      <c r="C17" s="31">
        <v>1785</v>
      </c>
    </row>
    <row r="18" spans="1:3" x14ac:dyDescent="0.25">
      <c r="A18" s="10">
        <v>10</v>
      </c>
      <c r="B18" s="13" t="s">
        <v>15</v>
      </c>
      <c r="C18" s="31">
        <v>2011</v>
      </c>
    </row>
    <row r="19" spans="1:3" x14ac:dyDescent="0.25">
      <c r="A19" s="10">
        <v>11</v>
      </c>
      <c r="B19" s="13" t="s">
        <v>16</v>
      </c>
      <c r="C19" s="31">
        <v>866</v>
      </c>
    </row>
    <row r="20" spans="1:3" x14ac:dyDescent="0.25">
      <c r="A20" s="10">
        <v>12</v>
      </c>
      <c r="B20" s="13" t="s">
        <v>17</v>
      </c>
      <c r="C20" s="31">
        <v>1773</v>
      </c>
    </row>
    <row r="21" spans="1:3" x14ac:dyDescent="0.25">
      <c r="A21" s="10">
        <v>13</v>
      </c>
      <c r="B21" s="13" t="s">
        <v>18</v>
      </c>
      <c r="C21" s="31">
        <v>10</v>
      </c>
    </row>
    <row r="22" spans="1:3" x14ac:dyDescent="0.25">
      <c r="A22" s="10">
        <v>14</v>
      </c>
      <c r="B22" s="13" t="s">
        <v>19</v>
      </c>
      <c r="C22" s="31">
        <v>934</v>
      </c>
    </row>
    <row r="23" spans="1:3" x14ac:dyDescent="0.25">
      <c r="A23" s="10">
        <v>15</v>
      </c>
      <c r="B23" s="13" t="s">
        <v>20</v>
      </c>
      <c r="C23" s="31">
        <v>124</v>
      </c>
    </row>
    <row r="24" spans="1:3" x14ac:dyDescent="0.25">
      <c r="A24" s="10">
        <v>16</v>
      </c>
      <c r="B24" s="13" t="s">
        <v>21</v>
      </c>
      <c r="C24" s="31">
        <v>541</v>
      </c>
    </row>
    <row r="25" spans="1:3" x14ac:dyDescent="0.25">
      <c r="A25" s="10">
        <v>17</v>
      </c>
      <c r="B25" s="13" t="s">
        <v>22</v>
      </c>
      <c r="C25" s="31">
        <v>148</v>
      </c>
    </row>
    <row r="26" spans="1:3" x14ac:dyDescent="0.25">
      <c r="A26" s="10">
        <v>18</v>
      </c>
      <c r="B26" s="13" t="s">
        <v>23</v>
      </c>
      <c r="C26" s="31">
        <v>8</v>
      </c>
    </row>
    <row r="27" spans="1:3" x14ac:dyDescent="0.25">
      <c r="A27" s="10">
        <v>19</v>
      </c>
      <c r="B27" s="13" t="s">
        <v>24</v>
      </c>
      <c r="C27" s="31">
        <v>952</v>
      </c>
    </row>
    <row r="28" spans="1:3" ht="15.75" thickBot="1" x14ac:dyDescent="0.3">
      <c r="A28" s="11">
        <v>20</v>
      </c>
      <c r="B28" s="14" t="s">
        <v>25</v>
      </c>
      <c r="C28" s="32">
        <v>293</v>
      </c>
    </row>
    <row r="29" spans="1:3" ht="15.75" thickBot="1" x14ac:dyDescent="0.3">
      <c r="A29" s="40" t="s">
        <v>26</v>
      </c>
      <c r="B29" s="41"/>
      <c r="C29" s="15">
        <f>SUM(C9:C28)</f>
        <v>12484</v>
      </c>
    </row>
    <row r="30" spans="1:3" ht="15.75" thickTop="1" x14ac:dyDescent="0.25"/>
  </sheetData>
  <mergeCells count="5">
    <mergeCell ref="A2:C2"/>
    <mergeCell ref="A7:A8"/>
    <mergeCell ref="B7:B8"/>
    <mergeCell ref="C7:C8"/>
    <mergeCell ref="A29:B29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3" t="s">
        <v>36</v>
      </c>
      <c r="B2" s="33"/>
      <c r="C2" s="33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32</v>
      </c>
    </row>
    <row r="5" spans="1:3" x14ac:dyDescent="0.25">
      <c r="A5" s="1" t="s">
        <v>0</v>
      </c>
      <c r="B5" s="7"/>
      <c r="C5" s="1" t="s">
        <v>33</v>
      </c>
    </row>
    <row r="6" spans="1:3" ht="15.75" thickBot="1" x14ac:dyDescent="0.3"/>
    <row r="7" spans="1:3" ht="16.5" customHeight="1" thickTop="1" x14ac:dyDescent="0.25">
      <c r="A7" s="34" t="s">
        <v>1</v>
      </c>
      <c r="B7" s="36" t="s">
        <v>2</v>
      </c>
      <c r="C7" s="38" t="s">
        <v>30</v>
      </c>
    </row>
    <row r="8" spans="1:3" ht="15.75" thickBot="1" x14ac:dyDescent="0.3">
      <c r="A8" s="35"/>
      <c r="B8" s="37"/>
      <c r="C8" s="39"/>
    </row>
    <row r="9" spans="1:3" x14ac:dyDescent="0.25">
      <c r="A9" s="9">
        <v>1</v>
      </c>
      <c r="B9" s="12" t="s">
        <v>6</v>
      </c>
      <c r="C9" s="26">
        <v>360</v>
      </c>
    </row>
    <row r="10" spans="1:3" x14ac:dyDescent="0.25">
      <c r="A10" s="10">
        <v>2</v>
      </c>
      <c r="B10" s="13" t="s">
        <v>7</v>
      </c>
      <c r="C10" s="27">
        <v>360</v>
      </c>
    </row>
    <row r="11" spans="1:3" x14ac:dyDescent="0.25">
      <c r="A11" s="10">
        <v>3</v>
      </c>
      <c r="B11" s="13" t="s">
        <v>8</v>
      </c>
      <c r="C11" s="27">
        <v>360</v>
      </c>
    </row>
    <row r="12" spans="1:3" x14ac:dyDescent="0.25">
      <c r="A12" s="10">
        <v>4</v>
      </c>
      <c r="B12" s="13" t="s">
        <v>9</v>
      </c>
      <c r="C12" s="27">
        <v>360</v>
      </c>
    </row>
    <row r="13" spans="1:3" x14ac:dyDescent="0.25">
      <c r="A13" s="10">
        <v>5</v>
      </c>
      <c r="B13" s="13" t="s">
        <v>10</v>
      </c>
      <c r="C13" s="27">
        <v>360</v>
      </c>
    </row>
    <row r="14" spans="1:3" x14ac:dyDescent="0.25">
      <c r="A14" s="10">
        <v>6</v>
      </c>
      <c r="B14" s="13" t="s">
        <v>11</v>
      </c>
      <c r="C14" s="27">
        <v>360</v>
      </c>
    </row>
    <row r="15" spans="1:3" x14ac:dyDescent="0.25">
      <c r="A15" s="10">
        <v>7</v>
      </c>
      <c r="B15" s="13" t="s">
        <v>12</v>
      </c>
      <c r="C15" s="27">
        <v>360</v>
      </c>
    </row>
    <row r="16" spans="1:3" x14ac:dyDescent="0.25">
      <c r="A16" s="10">
        <v>8</v>
      </c>
      <c r="B16" s="13" t="s">
        <v>13</v>
      </c>
      <c r="C16" s="27">
        <v>360</v>
      </c>
    </row>
    <row r="17" spans="1:3" x14ac:dyDescent="0.25">
      <c r="A17" s="10">
        <v>9</v>
      </c>
      <c r="B17" s="13" t="s">
        <v>14</v>
      </c>
      <c r="C17" s="27">
        <v>360</v>
      </c>
    </row>
    <row r="18" spans="1:3" x14ac:dyDescent="0.25">
      <c r="A18" s="10">
        <v>10</v>
      </c>
      <c r="B18" s="13" t="s">
        <v>15</v>
      </c>
      <c r="C18" s="27">
        <v>360</v>
      </c>
    </row>
    <row r="19" spans="1:3" x14ac:dyDescent="0.25">
      <c r="A19" s="10">
        <v>11</v>
      </c>
      <c r="B19" s="13" t="s">
        <v>16</v>
      </c>
      <c r="C19" s="27">
        <v>360</v>
      </c>
    </row>
    <row r="20" spans="1:3" x14ac:dyDescent="0.25">
      <c r="A20" s="10">
        <v>12</v>
      </c>
      <c r="B20" s="13" t="s">
        <v>17</v>
      </c>
      <c r="C20" s="27">
        <v>360</v>
      </c>
    </row>
    <row r="21" spans="1:3" x14ac:dyDescent="0.25">
      <c r="A21" s="10">
        <v>13</v>
      </c>
      <c r="B21" s="13" t="s">
        <v>18</v>
      </c>
      <c r="C21" s="27">
        <v>360</v>
      </c>
    </row>
    <row r="22" spans="1:3" x14ac:dyDescent="0.25">
      <c r="A22" s="10">
        <v>14</v>
      </c>
      <c r="B22" s="13" t="s">
        <v>19</v>
      </c>
      <c r="C22" s="27">
        <v>360</v>
      </c>
    </row>
    <row r="23" spans="1:3" x14ac:dyDescent="0.25">
      <c r="A23" s="10">
        <v>15</v>
      </c>
      <c r="B23" s="13" t="s">
        <v>20</v>
      </c>
      <c r="C23" s="27">
        <v>360</v>
      </c>
    </row>
    <row r="24" spans="1:3" x14ac:dyDescent="0.25">
      <c r="A24" s="10">
        <v>16</v>
      </c>
      <c r="B24" s="13" t="s">
        <v>21</v>
      </c>
      <c r="C24" s="27">
        <v>360</v>
      </c>
    </row>
    <row r="25" spans="1:3" x14ac:dyDescent="0.25">
      <c r="A25" s="10">
        <v>17</v>
      </c>
      <c r="B25" s="13" t="s">
        <v>22</v>
      </c>
      <c r="C25" s="27">
        <v>360</v>
      </c>
    </row>
    <row r="26" spans="1:3" x14ac:dyDescent="0.25">
      <c r="A26" s="10">
        <v>18</v>
      </c>
      <c r="B26" s="13" t="s">
        <v>23</v>
      </c>
      <c r="C26" s="27">
        <v>360</v>
      </c>
    </row>
    <row r="27" spans="1:3" x14ac:dyDescent="0.25">
      <c r="A27" s="10">
        <v>19</v>
      </c>
      <c r="B27" s="13" t="s">
        <v>24</v>
      </c>
      <c r="C27" s="27">
        <v>360</v>
      </c>
    </row>
    <row r="28" spans="1:3" ht="15.75" thickBot="1" x14ac:dyDescent="0.3">
      <c r="A28" s="11">
        <v>20</v>
      </c>
      <c r="B28" s="14" t="s">
        <v>25</v>
      </c>
      <c r="C28" s="28">
        <v>360</v>
      </c>
    </row>
    <row r="29" spans="1:3" ht="15.75" thickBot="1" x14ac:dyDescent="0.3">
      <c r="A29" s="40"/>
      <c r="B29" s="41"/>
      <c r="C29" s="8"/>
    </row>
    <row r="30" spans="1:3" ht="15.75" thickTop="1" x14ac:dyDescent="0.25"/>
  </sheetData>
  <mergeCells count="5">
    <mergeCell ref="A2:C2"/>
    <mergeCell ref="A7:A8"/>
    <mergeCell ref="B7:B8"/>
    <mergeCell ref="A29:B29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3" t="s">
        <v>37</v>
      </c>
      <c r="B2" s="33"/>
      <c r="C2" s="33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32</v>
      </c>
    </row>
    <row r="5" spans="1:3" x14ac:dyDescent="0.25">
      <c r="A5" s="1" t="s">
        <v>0</v>
      </c>
      <c r="B5" s="7"/>
      <c r="C5" s="1" t="s">
        <v>33</v>
      </c>
    </row>
    <row r="6" spans="1:3" ht="15.75" thickBot="1" x14ac:dyDescent="0.3"/>
    <row r="7" spans="1:3" ht="16.5" customHeight="1" thickTop="1" x14ac:dyDescent="0.25">
      <c r="A7" s="34" t="s">
        <v>1</v>
      </c>
      <c r="B7" s="36" t="s">
        <v>2</v>
      </c>
      <c r="C7" s="42" t="s">
        <v>29</v>
      </c>
    </row>
    <row r="8" spans="1:3" ht="15.75" thickBot="1" x14ac:dyDescent="0.3">
      <c r="A8" s="35"/>
      <c r="B8" s="37"/>
      <c r="C8" s="43"/>
    </row>
    <row r="9" spans="1:3" x14ac:dyDescent="0.25">
      <c r="A9" s="9">
        <v>1</v>
      </c>
      <c r="B9" s="12" t="s">
        <v>6</v>
      </c>
      <c r="C9" s="23">
        <v>0.5</v>
      </c>
    </row>
    <row r="10" spans="1:3" x14ac:dyDescent="0.25">
      <c r="A10" s="10">
        <v>2</v>
      </c>
      <c r="B10" s="13" t="s">
        <v>7</v>
      </c>
      <c r="C10" s="24">
        <v>0</v>
      </c>
    </row>
    <row r="11" spans="1:3" x14ac:dyDescent="0.25">
      <c r="A11" s="10">
        <v>3</v>
      </c>
      <c r="B11" s="13" t="s">
        <v>8</v>
      </c>
      <c r="C11" s="24">
        <v>0</v>
      </c>
    </row>
    <row r="12" spans="1:3" x14ac:dyDescent="0.25">
      <c r="A12" s="10">
        <v>4</v>
      </c>
      <c r="B12" s="13" t="s">
        <v>9</v>
      </c>
      <c r="C12" s="24">
        <v>15</v>
      </c>
    </row>
    <row r="13" spans="1:3" x14ac:dyDescent="0.25">
      <c r="A13" s="10">
        <v>5</v>
      </c>
      <c r="B13" s="13" t="s">
        <v>10</v>
      </c>
      <c r="C13" s="24">
        <v>175</v>
      </c>
    </row>
    <row r="14" spans="1:3" x14ac:dyDescent="0.25">
      <c r="A14" s="10">
        <v>6</v>
      </c>
      <c r="B14" s="13" t="s">
        <v>11</v>
      </c>
      <c r="C14" s="24">
        <v>3530</v>
      </c>
    </row>
    <row r="15" spans="1:3" x14ac:dyDescent="0.25">
      <c r="A15" s="10">
        <v>7</v>
      </c>
      <c r="B15" s="13" t="s">
        <v>12</v>
      </c>
      <c r="C15" s="24">
        <v>245</v>
      </c>
    </row>
    <row r="16" spans="1:3" x14ac:dyDescent="0.25">
      <c r="A16" s="10">
        <v>8</v>
      </c>
      <c r="B16" s="13" t="s">
        <v>13</v>
      </c>
      <c r="C16" s="24">
        <v>27</v>
      </c>
    </row>
    <row r="17" spans="1:3" x14ac:dyDescent="0.25">
      <c r="A17" s="10">
        <v>9</v>
      </c>
      <c r="B17" s="13" t="s">
        <v>14</v>
      </c>
      <c r="C17" s="24">
        <f>310+50</f>
        <v>360</v>
      </c>
    </row>
    <row r="18" spans="1:3" x14ac:dyDescent="0.25">
      <c r="A18" s="10">
        <v>10</v>
      </c>
      <c r="B18" s="13" t="s">
        <v>15</v>
      </c>
      <c r="C18" s="24">
        <v>11225</v>
      </c>
    </row>
    <row r="19" spans="1:3" x14ac:dyDescent="0.25">
      <c r="A19" s="10">
        <v>11</v>
      </c>
      <c r="B19" s="13" t="s">
        <v>16</v>
      </c>
      <c r="C19" s="24">
        <v>4335</v>
      </c>
    </row>
    <row r="20" spans="1:3" x14ac:dyDescent="0.25">
      <c r="A20" s="10">
        <v>12</v>
      </c>
      <c r="B20" s="13" t="s">
        <v>17</v>
      </c>
      <c r="C20" s="24">
        <f>7565+200</f>
        <v>7765</v>
      </c>
    </row>
    <row r="21" spans="1:3" x14ac:dyDescent="0.25">
      <c r="A21" s="10">
        <v>13</v>
      </c>
      <c r="B21" s="13" t="s">
        <v>18</v>
      </c>
      <c r="C21" s="24">
        <v>16.5</v>
      </c>
    </row>
    <row r="22" spans="1:3" x14ac:dyDescent="0.25">
      <c r="A22" s="10">
        <v>14</v>
      </c>
      <c r="B22" s="13" t="s">
        <v>19</v>
      </c>
      <c r="C22" s="24">
        <v>3115</v>
      </c>
    </row>
    <row r="23" spans="1:3" x14ac:dyDescent="0.25">
      <c r="A23" s="10">
        <v>15</v>
      </c>
      <c r="B23" s="13" t="s">
        <v>20</v>
      </c>
      <c r="C23" s="24">
        <v>6.2</v>
      </c>
    </row>
    <row r="24" spans="1:3" x14ac:dyDescent="0.25">
      <c r="A24" s="10">
        <v>16</v>
      </c>
      <c r="B24" s="13" t="s">
        <v>21</v>
      </c>
      <c r="C24" s="24">
        <v>4527</v>
      </c>
    </row>
    <row r="25" spans="1:3" x14ac:dyDescent="0.25">
      <c r="A25" s="10">
        <v>17</v>
      </c>
      <c r="B25" s="13" t="s">
        <v>22</v>
      </c>
      <c r="C25" s="24">
        <v>57</v>
      </c>
    </row>
    <row r="26" spans="1:3" x14ac:dyDescent="0.25">
      <c r="A26" s="10">
        <v>18</v>
      </c>
      <c r="B26" s="13" t="s">
        <v>23</v>
      </c>
      <c r="C26" s="24">
        <v>3.5</v>
      </c>
    </row>
    <row r="27" spans="1:3" x14ac:dyDescent="0.25">
      <c r="A27" s="10">
        <v>19</v>
      </c>
      <c r="B27" s="13" t="s">
        <v>24</v>
      </c>
      <c r="C27" s="24">
        <v>9315</v>
      </c>
    </row>
    <row r="28" spans="1:3" ht="15.75" thickBot="1" x14ac:dyDescent="0.3">
      <c r="A28" s="11">
        <v>20</v>
      </c>
      <c r="B28" s="14" t="s">
        <v>25</v>
      </c>
      <c r="C28" s="25">
        <f>1347.44+97.86</f>
        <v>1445.3</v>
      </c>
    </row>
    <row r="29" spans="1:3" ht="15.75" thickBot="1" x14ac:dyDescent="0.3">
      <c r="A29" s="40" t="s">
        <v>26</v>
      </c>
      <c r="B29" s="41"/>
      <c r="C29" s="8">
        <f>SUM(C9:C28)</f>
        <v>46163</v>
      </c>
    </row>
    <row r="30" spans="1:3" ht="15.75" thickTop="1" x14ac:dyDescent="0.25"/>
  </sheetData>
  <mergeCells count="5">
    <mergeCell ref="A2:C2"/>
    <mergeCell ref="A7:A8"/>
    <mergeCell ref="B7:B8"/>
    <mergeCell ref="A29:B29"/>
    <mergeCell ref="C7:C8"/>
  </mergeCells>
  <hyperlinks>
    <hyperlink ref="C24:C28" r:id="rId1" display="=4491+17.41"/>
    <hyperlink ref="C9:C27" r:id="rId2" display="=+D13/360*D13/75%"/>
    <hyperlink ref="C14" r:id="rId3" display="=3500+17.41"/>
    <hyperlink ref="C15" r:id="rId4" display="=+(D19/360*D19/75%)*0.2%+(D19/360*D19/75%)"/>
    <hyperlink ref="C16" r:id="rId5" display="=+(D20/360*D20/75%)*0.2%+(D20/360*D20/75%)"/>
    <hyperlink ref="C18" r:id="rId6" display="=11174+17.41"/>
    <hyperlink ref="C20" r:id="rId7" display="=7464+17.4"/>
    <hyperlink ref="C22" r:id="rId8" display="=2901+17.41"/>
    <hyperlink ref="C17" r:id="rId9" display="=+(D21/360*D21/75%)*0.2%+(D21/360*D21/75%)"/>
    <hyperlink ref="C19" r:id="rId10" display="=4240+17.42"/>
    <hyperlink ref="C21" r:id="rId11" display="=+(D25/360*D25/75%)*0.2%+(D25/360*D25/75%)"/>
  </hyperlinks>
  <pageMargins left="0.7" right="0.7" top="0.75" bottom="0.75" header="0.3" footer="0.3"/>
  <pageSetup orientation="portrait" horizontalDpi="4294967293" verticalDpi="0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3" t="s">
        <v>38</v>
      </c>
      <c r="B2" s="33"/>
      <c r="C2" s="33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32</v>
      </c>
    </row>
    <row r="5" spans="1:3" x14ac:dyDescent="0.25">
      <c r="A5" s="1" t="s">
        <v>0</v>
      </c>
      <c r="B5" s="7"/>
      <c r="C5" s="1" t="s">
        <v>33</v>
      </c>
    </row>
    <row r="6" spans="1:3" ht="15.75" thickBot="1" x14ac:dyDescent="0.3"/>
    <row r="7" spans="1:3" ht="16.5" customHeight="1" thickTop="1" x14ac:dyDescent="0.25">
      <c r="A7" s="34" t="s">
        <v>1</v>
      </c>
      <c r="B7" s="36" t="s">
        <v>2</v>
      </c>
      <c r="C7" s="42" t="s">
        <v>34</v>
      </c>
    </row>
    <row r="8" spans="1:3" ht="15.75" thickBot="1" x14ac:dyDescent="0.3">
      <c r="A8" s="35"/>
      <c r="B8" s="37"/>
      <c r="C8" s="43"/>
    </row>
    <row r="9" spans="1:3" x14ac:dyDescent="0.25">
      <c r="A9" s="9">
        <v>1</v>
      </c>
      <c r="B9" s="12" t="s">
        <v>6</v>
      </c>
      <c r="C9" s="19">
        <f>TBM!C9+TM!C9+TR!C9</f>
        <v>5</v>
      </c>
    </row>
    <row r="10" spans="1:3" x14ac:dyDescent="0.25">
      <c r="A10" s="10">
        <v>2</v>
      </c>
      <c r="B10" s="13" t="s">
        <v>7</v>
      </c>
      <c r="C10" s="21">
        <f>TBM!C10+TM!C10+TR!C10</f>
        <v>0</v>
      </c>
    </row>
    <row r="11" spans="1:3" x14ac:dyDescent="0.25">
      <c r="A11" s="10">
        <v>3</v>
      </c>
      <c r="B11" s="13" t="s">
        <v>8</v>
      </c>
      <c r="C11" s="21">
        <f>TBM!C11+TM!C11+TR!C11</f>
        <v>0</v>
      </c>
    </row>
    <row r="12" spans="1:3" x14ac:dyDescent="0.25">
      <c r="A12" s="10">
        <v>4</v>
      </c>
      <c r="B12" s="13" t="s">
        <v>9</v>
      </c>
      <c r="C12" s="21">
        <f>TBM!C12+TM!C12+TR!C12</f>
        <v>71</v>
      </c>
    </row>
    <row r="13" spans="1:3" x14ac:dyDescent="0.25">
      <c r="A13" s="10">
        <v>5</v>
      </c>
      <c r="B13" s="13" t="s">
        <v>10</v>
      </c>
      <c r="C13" s="21">
        <f>TBM!C13+TM!C13+TR!C13</f>
        <v>252</v>
      </c>
    </row>
    <row r="14" spans="1:3" x14ac:dyDescent="0.25">
      <c r="A14" s="10">
        <v>6</v>
      </c>
      <c r="B14" s="13" t="s">
        <v>11</v>
      </c>
      <c r="C14" s="21">
        <f>TBM!C14+TM!C14+TR!C14</f>
        <v>3570</v>
      </c>
    </row>
    <row r="15" spans="1:3" x14ac:dyDescent="0.25">
      <c r="A15" s="10">
        <v>7</v>
      </c>
      <c r="B15" s="13" t="s">
        <v>12</v>
      </c>
      <c r="C15" s="21">
        <f>TBM!C15+TM!C15+TR!C15</f>
        <v>296</v>
      </c>
    </row>
    <row r="16" spans="1:3" x14ac:dyDescent="0.25">
      <c r="A16" s="10">
        <v>8</v>
      </c>
      <c r="B16" s="13" t="s">
        <v>13</v>
      </c>
      <c r="C16" s="21">
        <f>TBM!C16+TM!C16+TR!C16</f>
        <v>89</v>
      </c>
    </row>
    <row r="17" spans="1:3" x14ac:dyDescent="0.25">
      <c r="A17" s="10">
        <v>9</v>
      </c>
      <c r="B17" s="13" t="s">
        <v>14</v>
      </c>
      <c r="C17" s="21">
        <f>TBM!C17+TM!C17+TR!C17</f>
        <v>4005</v>
      </c>
    </row>
    <row r="18" spans="1:3" x14ac:dyDescent="0.25">
      <c r="A18" s="10">
        <v>10</v>
      </c>
      <c r="B18" s="13" t="s">
        <v>15</v>
      </c>
      <c r="C18" s="21">
        <f>TBM!C18+TM!C18+TR!C18</f>
        <v>5538</v>
      </c>
    </row>
    <row r="19" spans="1:3" x14ac:dyDescent="0.25">
      <c r="A19" s="10">
        <v>11</v>
      </c>
      <c r="B19" s="13" t="s">
        <v>16</v>
      </c>
      <c r="C19" s="21">
        <f>TBM!C19+TM!C19+TR!C19</f>
        <v>1718</v>
      </c>
    </row>
    <row r="20" spans="1:3" x14ac:dyDescent="0.25">
      <c r="A20" s="10">
        <v>12</v>
      </c>
      <c r="B20" s="13" t="s">
        <v>17</v>
      </c>
      <c r="C20" s="21">
        <f>TBM!C20+TM!C20+TR!C20</f>
        <v>3529</v>
      </c>
    </row>
    <row r="21" spans="1:3" x14ac:dyDescent="0.25">
      <c r="A21" s="10">
        <v>13</v>
      </c>
      <c r="B21" s="13" t="s">
        <v>18</v>
      </c>
      <c r="C21" s="21">
        <f>TBM!C21+TM!C21+TR!C21</f>
        <v>17</v>
      </c>
    </row>
    <row r="22" spans="1:3" x14ac:dyDescent="0.25">
      <c r="A22" s="10">
        <v>14</v>
      </c>
      <c r="B22" s="13" t="s">
        <v>19</v>
      </c>
      <c r="C22" s="21">
        <f>TBM!C22+TM!C22+TR!C22</f>
        <v>1278</v>
      </c>
    </row>
    <row r="23" spans="1:3" x14ac:dyDescent="0.25">
      <c r="A23" s="10">
        <v>15</v>
      </c>
      <c r="B23" s="13" t="s">
        <v>20</v>
      </c>
      <c r="C23" s="21">
        <f>TBM!C23+TM!C23+TR!C23</f>
        <v>53</v>
      </c>
    </row>
    <row r="24" spans="1:3" x14ac:dyDescent="0.25">
      <c r="A24" s="10">
        <v>16</v>
      </c>
      <c r="B24" s="13" t="s">
        <v>21</v>
      </c>
      <c r="C24" s="21">
        <f>TBM!C24+TM!C24+TR!C24</f>
        <v>1337</v>
      </c>
    </row>
    <row r="25" spans="1:3" x14ac:dyDescent="0.25">
      <c r="A25" s="10">
        <v>17</v>
      </c>
      <c r="B25" s="13" t="s">
        <v>22</v>
      </c>
      <c r="C25" s="21">
        <f>TBM!C25+TM!C25+TR!C25</f>
        <v>147</v>
      </c>
    </row>
    <row r="26" spans="1:3" x14ac:dyDescent="0.25">
      <c r="A26" s="10">
        <v>18</v>
      </c>
      <c r="B26" s="13" t="s">
        <v>23</v>
      </c>
      <c r="C26" s="21">
        <f>TBM!C26+TM!C26+TR!C26</f>
        <v>16</v>
      </c>
    </row>
    <row r="27" spans="1:3" x14ac:dyDescent="0.25">
      <c r="A27" s="10">
        <v>19</v>
      </c>
      <c r="B27" s="13" t="s">
        <v>24</v>
      </c>
      <c r="C27" s="21">
        <f>TBM!C27+TM!C27+TR!C27</f>
        <v>1887</v>
      </c>
    </row>
    <row r="28" spans="1:3" ht="15.75" thickBot="1" x14ac:dyDescent="0.3">
      <c r="A28" s="11">
        <v>20</v>
      </c>
      <c r="B28" s="14" t="s">
        <v>25</v>
      </c>
      <c r="C28" s="22">
        <f>TBM!C28+TM!C28+TR!C28</f>
        <v>642</v>
      </c>
    </row>
    <row r="29" spans="1:3" ht="15.75" thickBot="1" x14ac:dyDescent="0.3">
      <c r="A29" s="40" t="s">
        <v>26</v>
      </c>
      <c r="B29" s="41"/>
      <c r="C29" s="8">
        <f>SUM(C9:C28)</f>
        <v>24450</v>
      </c>
    </row>
    <row r="30" spans="1:3" ht="15.75" thickTop="1" x14ac:dyDescent="0.25"/>
  </sheetData>
  <mergeCells count="5">
    <mergeCell ref="A2:C2"/>
    <mergeCell ref="A7:A8"/>
    <mergeCell ref="B7:B8"/>
    <mergeCell ref="A29:B29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3" t="s">
        <v>39</v>
      </c>
      <c r="B2" s="33"/>
      <c r="C2" s="33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32</v>
      </c>
    </row>
    <row r="5" spans="1:3" x14ac:dyDescent="0.25">
      <c r="A5" s="1" t="s">
        <v>0</v>
      </c>
      <c r="B5" s="7"/>
      <c r="C5" s="1" t="s">
        <v>33</v>
      </c>
    </row>
    <row r="6" spans="1:3" ht="15.75" thickBot="1" x14ac:dyDescent="0.3"/>
    <row r="7" spans="1:3" ht="16.5" customHeight="1" thickTop="1" thickBot="1" x14ac:dyDescent="0.3">
      <c r="A7" s="34" t="s">
        <v>1</v>
      </c>
      <c r="B7" s="36" t="s">
        <v>2</v>
      </c>
      <c r="C7" s="2" t="s">
        <v>27</v>
      </c>
    </row>
    <row r="8" spans="1:3" ht="15.75" thickBot="1" x14ac:dyDescent="0.3">
      <c r="A8" s="35"/>
      <c r="B8" s="37"/>
      <c r="C8" s="3" t="s">
        <v>5</v>
      </c>
    </row>
    <row r="9" spans="1:3" x14ac:dyDescent="0.25">
      <c r="A9" s="9">
        <v>1</v>
      </c>
      <c r="B9" s="12" t="s">
        <v>6</v>
      </c>
      <c r="C9" s="16">
        <v>1</v>
      </c>
    </row>
    <row r="10" spans="1:3" x14ac:dyDescent="0.25">
      <c r="A10" s="10">
        <v>2</v>
      </c>
      <c r="B10" s="13" t="s">
        <v>7</v>
      </c>
      <c r="C10" s="17">
        <v>0</v>
      </c>
    </row>
    <row r="11" spans="1:3" x14ac:dyDescent="0.25">
      <c r="A11" s="10">
        <v>3</v>
      </c>
      <c r="B11" s="13" t="s">
        <v>8</v>
      </c>
      <c r="C11" s="17">
        <v>0</v>
      </c>
    </row>
    <row r="12" spans="1:3" x14ac:dyDescent="0.25">
      <c r="A12" s="10">
        <v>4</v>
      </c>
      <c r="B12" s="13" t="s">
        <v>9</v>
      </c>
      <c r="C12" s="17">
        <v>1</v>
      </c>
    </row>
    <row r="13" spans="1:3" x14ac:dyDescent="0.25">
      <c r="A13" s="10">
        <v>5</v>
      </c>
      <c r="B13" s="13" t="s">
        <v>10</v>
      </c>
      <c r="C13" s="17">
        <v>3</v>
      </c>
    </row>
    <row r="14" spans="1:3" x14ac:dyDescent="0.25">
      <c r="A14" s="10">
        <v>6</v>
      </c>
      <c r="B14" s="13" t="s">
        <v>11</v>
      </c>
      <c r="C14" s="17">
        <v>1497</v>
      </c>
    </row>
    <row r="15" spans="1:3" x14ac:dyDescent="0.25">
      <c r="A15" s="10">
        <v>7</v>
      </c>
      <c r="B15" s="13" t="s">
        <v>12</v>
      </c>
      <c r="C15" s="17">
        <v>6</v>
      </c>
    </row>
    <row r="16" spans="1:3" x14ac:dyDescent="0.25">
      <c r="A16" s="10">
        <v>8</v>
      </c>
      <c r="B16" s="13" t="s">
        <v>13</v>
      </c>
      <c r="C16" s="17">
        <v>3</v>
      </c>
    </row>
    <row r="17" spans="1:3" x14ac:dyDescent="0.25">
      <c r="A17" s="10">
        <v>9</v>
      </c>
      <c r="B17" s="13" t="s">
        <v>14</v>
      </c>
      <c r="C17" s="17">
        <f>1732</f>
        <v>1732</v>
      </c>
    </row>
    <row r="18" spans="1:3" x14ac:dyDescent="0.25">
      <c r="A18" s="10">
        <v>10</v>
      </c>
      <c r="B18" s="13" t="s">
        <v>15</v>
      </c>
      <c r="C18" s="17">
        <v>3029</v>
      </c>
    </row>
    <row r="19" spans="1:3" x14ac:dyDescent="0.25">
      <c r="A19" s="10">
        <v>11</v>
      </c>
      <c r="B19" s="13" t="s">
        <v>16</v>
      </c>
      <c r="C19" s="17">
        <v>473</v>
      </c>
    </row>
    <row r="20" spans="1:3" x14ac:dyDescent="0.25">
      <c r="A20" s="10">
        <v>12</v>
      </c>
      <c r="B20" s="13" t="s">
        <v>17</v>
      </c>
      <c r="C20" s="17">
        <v>489</v>
      </c>
    </row>
    <row r="21" spans="1:3" x14ac:dyDescent="0.25">
      <c r="A21" s="10">
        <v>13</v>
      </c>
      <c r="B21" s="13" t="s">
        <v>18</v>
      </c>
      <c r="C21" s="17">
        <v>2</v>
      </c>
    </row>
    <row r="22" spans="1:3" x14ac:dyDescent="0.25">
      <c r="A22" s="10">
        <v>14</v>
      </c>
      <c r="B22" s="13" t="s">
        <v>19</v>
      </c>
      <c r="C22" s="17">
        <v>298</v>
      </c>
    </row>
    <row r="23" spans="1:3" x14ac:dyDescent="0.25">
      <c r="A23" s="10">
        <v>15</v>
      </c>
      <c r="B23" s="13" t="s">
        <v>20</v>
      </c>
      <c r="C23" s="17">
        <v>19</v>
      </c>
    </row>
    <row r="24" spans="1:3" x14ac:dyDescent="0.25">
      <c r="A24" s="10">
        <v>16</v>
      </c>
      <c r="B24" s="13" t="s">
        <v>21</v>
      </c>
      <c r="C24" s="17">
        <v>85</v>
      </c>
    </row>
    <row r="25" spans="1:3" x14ac:dyDescent="0.25">
      <c r="A25" s="10">
        <v>17</v>
      </c>
      <c r="B25" s="13" t="s">
        <v>22</v>
      </c>
      <c r="C25" s="17">
        <v>9</v>
      </c>
    </row>
    <row r="26" spans="1:3" x14ac:dyDescent="0.25">
      <c r="A26" s="10">
        <v>18</v>
      </c>
      <c r="B26" s="13" t="s">
        <v>23</v>
      </c>
      <c r="C26" s="17">
        <v>0.5</v>
      </c>
    </row>
    <row r="27" spans="1:3" x14ac:dyDescent="0.25">
      <c r="A27" s="10">
        <v>19</v>
      </c>
      <c r="B27" s="13" t="s">
        <v>24</v>
      </c>
      <c r="C27" s="17">
        <v>170</v>
      </c>
    </row>
    <row r="28" spans="1:3" ht="15.75" thickBot="1" x14ac:dyDescent="0.3">
      <c r="A28" s="11">
        <v>20</v>
      </c>
      <c r="B28" s="14" t="s">
        <v>25</v>
      </c>
      <c r="C28" s="18">
        <v>1</v>
      </c>
    </row>
    <row r="29" spans="1:3" ht="15.75" thickBot="1" x14ac:dyDescent="0.3">
      <c r="A29" s="40" t="s">
        <v>26</v>
      </c>
      <c r="B29" s="41"/>
      <c r="C29" s="8">
        <f>SUM(C9:C28)</f>
        <v>7818.5</v>
      </c>
    </row>
    <row r="30" spans="1:3" ht="15.75" thickTop="1" x14ac:dyDescent="0.25"/>
  </sheetData>
  <mergeCells count="4">
    <mergeCell ref="A2:C2"/>
    <mergeCell ref="A7:A8"/>
    <mergeCell ref="B7:B8"/>
    <mergeCell ref="A29:B29"/>
  </mergeCells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3" t="s">
        <v>40</v>
      </c>
      <c r="B2" s="33"/>
      <c r="C2" s="33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32</v>
      </c>
    </row>
    <row r="5" spans="1:3" x14ac:dyDescent="0.25">
      <c r="A5" s="1" t="s">
        <v>0</v>
      </c>
      <c r="B5" s="7"/>
      <c r="C5" s="1" t="s">
        <v>33</v>
      </c>
    </row>
    <row r="6" spans="1:3" ht="15.75" thickBot="1" x14ac:dyDescent="0.3"/>
    <row r="7" spans="1:3" ht="16.5" customHeight="1" thickTop="1" thickBot="1" x14ac:dyDescent="0.3">
      <c r="A7" s="34" t="s">
        <v>1</v>
      </c>
      <c r="B7" s="36" t="s">
        <v>2</v>
      </c>
      <c r="C7" s="2" t="s">
        <v>27</v>
      </c>
    </row>
    <row r="8" spans="1:3" ht="15.75" thickBot="1" x14ac:dyDescent="0.3">
      <c r="A8" s="35"/>
      <c r="B8" s="37"/>
      <c r="C8" s="3" t="s">
        <v>4</v>
      </c>
    </row>
    <row r="9" spans="1:3" x14ac:dyDescent="0.25">
      <c r="A9" s="9">
        <v>1</v>
      </c>
      <c r="B9" s="12" t="s">
        <v>6</v>
      </c>
      <c r="C9" s="19">
        <v>1</v>
      </c>
    </row>
    <row r="10" spans="1:3" x14ac:dyDescent="0.25">
      <c r="A10" s="10">
        <v>2</v>
      </c>
      <c r="B10" s="13" t="s">
        <v>7</v>
      </c>
      <c r="C10" s="17">
        <v>0</v>
      </c>
    </row>
    <row r="11" spans="1:3" x14ac:dyDescent="0.25">
      <c r="A11" s="10">
        <v>3</v>
      </c>
      <c r="B11" s="13" t="s">
        <v>8</v>
      </c>
      <c r="C11" s="17">
        <v>0</v>
      </c>
    </row>
    <row r="12" spans="1:3" x14ac:dyDescent="0.25">
      <c r="A12" s="10">
        <v>4</v>
      </c>
      <c r="B12" s="13" t="s">
        <v>9</v>
      </c>
      <c r="C12" s="17">
        <v>58</v>
      </c>
    </row>
    <row r="13" spans="1:3" x14ac:dyDescent="0.25">
      <c r="A13" s="10">
        <v>5</v>
      </c>
      <c r="B13" s="13" t="s">
        <v>10</v>
      </c>
      <c r="C13" s="17">
        <v>213</v>
      </c>
    </row>
    <row r="14" spans="1:3" x14ac:dyDescent="0.25">
      <c r="A14" s="10">
        <v>6</v>
      </c>
      <c r="B14" s="13" t="s">
        <v>11</v>
      </c>
      <c r="C14" s="17">
        <v>972</v>
      </c>
    </row>
    <row r="15" spans="1:3" x14ac:dyDescent="0.25">
      <c r="A15" s="10">
        <v>7</v>
      </c>
      <c r="B15" s="13" t="s">
        <v>12</v>
      </c>
      <c r="C15" s="17">
        <v>250</v>
      </c>
    </row>
    <row r="16" spans="1:3" x14ac:dyDescent="0.25">
      <c r="A16" s="10">
        <v>8</v>
      </c>
      <c r="B16" s="13" t="s">
        <v>13</v>
      </c>
      <c r="C16" s="17">
        <v>76</v>
      </c>
    </row>
    <row r="17" spans="1:3" x14ac:dyDescent="0.25">
      <c r="A17" s="10">
        <v>9</v>
      </c>
      <c r="B17" s="13" t="s">
        <v>14</v>
      </c>
      <c r="C17" s="17">
        <f>273+100</f>
        <v>373</v>
      </c>
    </row>
    <row r="18" spans="1:3" x14ac:dyDescent="0.25">
      <c r="A18" s="10">
        <v>10</v>
      </c>
      <c r="B18" s="13" t="s">
        <v>15</v>
      </c>
      <c r="C18" s="17">
        <v>1737</v>
      </c>
    </row>
    <row r="19" spans="1:3" x14ac:dyDescent="0.25">
      <c r="A19" s="10">
        <v>11</v>
      </c>
      <c r="B19" s="13" t="s">
        <v>16</v>
      </c>
      <c r="C19" s="17">
        <v>1072</v>
      </c>
    </row>
    <row r="20" spans="1:3" x14ac:dyDescent="0.25">
      <c r="A20" s="10">
        <v>12</v>
      </c>
      <c r="B20" s="13" t="s">
        <v>17</v>
      </c>
      <c r="C20" s="17">
        <f>1520+200</f>
        <v>1720</v>
      </c>
    </row>
    <row r="21" spans="1:3" x14ac:dyDescent="0.25">
      <c r="A21" s="10">
        <v>13</v>
      </c>
      <c r="B21" s="13" t="s">
        <v>18</v>
      </c>
      <c r="C21" s="17">
        <v>13.5</v>
      </c>
    </row>
    <row r="22" spans="1:3" x14ac:dyDescent="0.25">
      <c r="A22" s="10">
        <v>14</v>
      </c>
      <c r="B22" s="13" t="s">
        <v>19</v>
      </c>
      <c r="C22" s="17">
        <v>888</v>
      </c>
    </row>
    <row r="23" spans="1:3" x14ac:dyDescent="0.25">
      <c r="A23" s="10">
        <v>15</v>
      </c>
      <c r="B23" s="13" t="s">
        <v>20</v>
      </c>
      <c r="C23" s="17">
        <v>28</v>
      </c>
    </row>
    <row r="24" spans="1:3" x14ac:dyDescent="0.25">
      <c r="A24" s="10">
        <v>16</v>
      </c>
      <c r="B24" s="13" t="s">
        <v>21</v>
      </c>
      <c r="C24" s="20">
        <v>1101</v>
      </c>
    </row>
    <row r="25" spans="1:3" x14ac:dyDescent="0.25">
      <c r="A25" s="10">
        <v>17</v>
      </c>
      <c r="B25" s="13" t="s">
        <v>22</v>
      </c>
      <c r="C25" s="17">
        <v>121</v>
      </c>
    </row>
    <row r="26" spans="1:3" x14ac:dyDescent="0.25">
      <c r="A26" s="10">
        <v>18</v>
      </c>
      <c r="B26" s="13" t="s">
        <v>23</v>
      </c>
      <c r="C26" s="17">
        <v>14</v>
      </c>
    </row>
    <row r="27" spans="1:3" x14ac:dyDescent="0.25">
      <c r="A27" s="10">
        <v>19</v>
      </c>
      <c r="B27" s="13" t="s">
        <v>24</v>
      </c>
      <c r="C27" s="20">
        <v>1577</v>
      </c>
    </row>
    <row r="28" spans="1:3" ht="15.75" thickBot="1" x14ac:dyDescent="0.3">
      <c r="A28" s="11">
        <v>20</v>
      </c>
      <c r="B28" s="14" t="s">
        <v>25</v>
      </c>
      <c r="C28" s="18">
        <v>620</v>
      </c>
    </row>
    <row r="29" spans="1:3" ht="15.75" thickBot="1" x14ac:dyDescent="0.3">
      <c r="A29" s="40" t="s">
        <v>26</v>
      </c>
      <c r="B29" s="41"/>
      <c r="C29" s="4">
        <f>SUM(C9:C28)</f>
        <v>10834.5</v>
      </c>
    </row>
    <row r="30" spans="1:3" ht="15.75" thickTop="1" x14ac:dyDescent="0.25"/>
  </sheetData>
  <mergeCells count="4">
    <mergeCell ref="A2:C2"/>
    <mergeCell ref="A7:A8"/>
    <mergeCell ref="B7:B8"/>
    <mergeCell ref="A29:B29"/>
  </mergeCells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tabSelected="1" workbookViewId="0">
      <selection activeCell="H9" sqref="H9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3" t="s">
        <v>41</v>
      </c>
      <c r="B2" s="33"/>
      <c r="C2" s="33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32</v>
      </c>
    </row>
    <row r="5" spans="1:3" x14ac:dyDescent="0.25">
      <c r="A5" s="1" t="s">
        <v>0</v>
      </c>
      <c r="B5" s="7"/>
      <c r="C5" s="1" t="s">
        <v>33</v>
      </c>
    </row>
    <row r="6" spans="1:3" ht="15.75" thickBot="1" x14ac:dyDescent="0.3"/>
    <row r="7" spans="1:3" ht="16.5" customHeight="1" thickTop="1" thickBot="1" x14ac:dyDescent="0.3">
      <c r="A7" s="34" t="s">
        <v>1</v>
      </c>
      <c r="B7" s="36" t="s">
        <v>2</v>
      </c>
      <c r="C7" s="2" t="s">
        <v>27</v>
      </c>
    </row>
    <row r="8" spans="1:3" ht="15.75" thickBot="1" x14ac:dyDescent="0.3">
      <c r="A8" s="35"/>
      <c r="B8" s="37"/>
      <c r="C8" s="3" t="s">
        <v>3</v>
      </c>
    </row>
    <row r="9" spans="1:3" x14ac:dyDescent="0.25">
      <c r="A9" s="9">
        <v>1</v>
      </c>
      <c r="B9" s="12" t="s">
        <v>6</v>
      </c>
      <c r="C9" s="16">
        <v>3</v>
      </c>
    </row>
    <row r="10" spans="1:3" x14ac:dyDescent="0.25">
      <c r="A10" s="10">
        <v>2</v>
      </c>
      <c r="B10" s="13" t="s">
        <v>7</v>
      </c>
      <c r="C10" s="17">
        <v>0</v>
      </c>
    </row>
    <row r="11" spans="1:3" x14ac:dyDescent="0.25">
      <c r="A11" s="10">
        <v>3</v>
      </c>
      <c r="B11" s="13" t="s">
        <v>8</v>
      </c>
      <c r="C11" s="17">
        <v>0</v>
      </c>
    </row>
    <row r="12" spans="1:3" x14ac:dyDescent="0.25">
      <c r="A12" s="10">
        <v>4</v>
      </c>
      <c r="B12" s="13" t="s">
        <v>9</v>
      </c>
      <c r="C12" s="17">
        <v>12</v>
      </c>
    </row>
    <row r="13" spans="1:3" x14ac:dyDescent="0.25">
      <c r="A13" s="10">
        <v>5</v>
      </c>
      <c r="B13" s="13" t="s">
        <v>10</v>
      </c>
      <c r="C13" s="17">
        <v>36</v>
      </c>
    </row>
    <row r="14" spans="1:3" x14ac:dyDescent="0.25">
      <c r="A14" s="10">
        <v>6</v>
      </c>
      <c r="B14" s="13" t="s">
        <v>11</v>
      </c>
      <c r="C14" s="17">
        <f>460+641</f>
        <v>1101</v>
      </c>
    </row>
    <row r="15" spans="1:3" x14ac:dyDescent="0.25">
      <c r="A15" s="10">
        <v>7</v>
      </c>
      <c r="B15" s="13" t="s">
        <v>12</v>
      </c>
      <c r="C15" s="17">
        <v>40</v>
      </c>
    </row>
    <row r="16" spans="1:3" x14ac:dyDescent="0.25">
      <c r="A16" s="10">
        <v>8</v>
      </c>
      <c r="B16" s="13" t="s">
        <v>13</v>
      </c>
      <c r="C16" s="17">
        <v>10</v>
      </c>
    </row>
    <row r="17" spans="1:3" x14ac:dyDescent="0.25">
      <c r="A17" s="10">
        <v>9</v>
      </c>
      <c r="B17" s="13" t="s">
        <v>14</v>
      </c>
      <c r="C17" s="17">
        <f>2000-100</f>
        <v>1900</v>
      </c>
    </row>
    <row r="18" spans="1:3" x14ac:dyDescent="0.25">
      <c r="A18" s="10">
        <v>10</v>
      </c>
      <c r="B18" s="13" t="s">
        <v>15</v>
      </c>
      <c r="C18" s="17">
        <v>772</v>
      </c>
    </row>
    <row r="19" spans="1:3" x14ac:dyDescent="0.25">
      <c r="A19" s="10">
        <v>11</v>
      </c>
      <c r="B19" s="13" t="s">
        <v>16</v>
      </c>
      <c r="C19" s="17">
        <v>173</v>
      </c>
    </row>
    <row r="20" spans="1:3" x14ac:dyDescent="0.25">
      <c r="A20" s="10">
        <v>12</v>
      </c>
      <c r="B20" s="13" t="s">
        <v>17</v>
      </c>
      <c r="C20" s="17">
        <f>1520-200</f>
        <v>1320</v>
      </c>
    </row>
    <row r="21" spans="1:3" x14ac:dyDescent="0.25">
      <c r="A21" s="10">
        <v>13</v>
      </c>
      <c r="B21" s="13" t="s">
        <v>18</v>
      </c>
      <c r="C21" s="17">
        <v>1.5</v>
      </c>
    </row>
    <row r="22" spans="1:3" x14ac:dyDescent="0.25">
      <c r="A22" s="10">
        <v>14</v>
      </c>
      <c r="B22" s="13" t="s">
        <v>19</v>
      </c>
      <c r="C22" s="17">
        <v>92</v>
      </c>
    </row>
    <row r="23" spans="1:3" x14ac:dyDescent="0.25">
      <c r="A23" s="10">
        <v>15</v>
      </c>
      <c r="B23" s="13" t="s">
        <v>20</v>
      </c>
      <c r="C23" s="17">
        <v>6</v>
      </c>
    </row>
    <row r="24" spans="1:3" x14ac:dyDescent="0.25">
      <c r="A24" s="10">
        <v>16</v>
      </c>
      <c r="B24" s="13" t="s">
        <v>21</v>
      </c>
      <c r="C24" s="17">
        <v>151</v>
      </c>
    </row>
    <row r="25" spans="1:3" x14ac:dyDescent="0.25">
      <c r="A25" s="10">
        <v>17</v>
      </c>
      <c r="B25" s="13" t="s">
        <v>22</v>
      </c>
      <c r="C25" s="17">
        <v>17</v>
      </c>
    </row>
    <row r="26" spans="1:3" x14ac:dyDescent="0.25">
      <c r="A26" s="10">
        <v>18</v>
      </c>
      <c r="B26" s="13" t="s">
        <v>23</v>
      </c>
      <c r="C26" s="17">
        <v>1.5</v>
      </c>
    </row>
    <row r="27" spans="1:3" x14ac:dyDescent="0.25">
      <c r="A27" s="10">
        <v>19</v>
      </c>
      <c r="B27" s="13" t="s">
        <v>24</v>
      </c>
      <c r="C27" s="17">
        <v>140</v>
      </c>
    </row>
    <row r="28" spans="1:3" ht="15.75" thickBot="1" x14ac:dyDescent="0.3">
      <c r="A28" s="11">
        <v>20</v>
      </c>
      <c r="B28" s="14" t="s">
        <v>25</v>
      </c>
      <c r="C28" s="18">
        <v>21</v>
      </c>
    </row>
    <row r="29" spans="1:3" ht="15.75" thickBot="1" x14ac:dyDescent="0.3">
      <c r="A29" s="40" t="s">
        <v>26</v>
      </c>
      <c r="B29" s="41"/>
      <c r="C29" s="4">
        <f>SUM(C9:C28)</f>
        <v>5797</v>
      </c>
    </row>
    <row r="30" spans="1:3" ht="15.75" thickTop="1" x14ac:dyDescent="0.25"/>
  </sheetData>
  <mergeCells count="4">
    <mergeCell ref="A7:A8"/>
    <mergeCell ref="A29:B29"/>
    <mergeCell ref="B7:B8"/>
    <mergeCell ref="A2:C2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JUMLAH PETANI</vt:lpstr>
      <vt:lpstr>PRODUKTIVITAS</vt:lpstr>
      <vt:lpstr>PRODUKSI</vt:lpstr>
      <vt:lpstr>JUMLAH</vt:lpstr>
      <vt:lpstr>TR</vt:lpstr>
      <vt:lpstr>TM</vt:lpstr>
      <vt:lpstr>TBM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Disbun</dc:creator>
  <cp:lastModifiedBy>Disbun</cp:lastModifiedBy>
  <dcterms:created xsi:type="dcterms:W3CDTF">2025-10-07T01:19:30Z</dcterms:created>
  <dcterms:modified xsi:type="dcterms:W3CDTF">2025-10-10T04:17:24Z</dcterms:modified>
</cp:coreProperties>
</file>